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02" activeTab="0"/>
  </bookViews>
  <sheets>
    <sheet name="Арханельск" sheetId="1" r:id="rId1"/>
    <sheet name="Вологда" sheetId="2" r:id="rId2"/>
    <sheet name="Кострома" sheetId="3" r:id="rId3"/>
    <sheet name="Кострома_тариф стор трансп-ка" sheetId="4" r:id="rId4"/>
    <sheet name="Великий Новгород" sheetId="5" r:id="rId5"/>
    <sheet name="Ярославль_тепло" sheetId="6" r:id="rId6"/>
  </sheets>
  <externalReferences>
    <externalReference r:id="rId9"/>
    <externalReference r:id="rId10"/>
  </externalReferences>
  <definedNames>
    <definedName name="flagSum_List02_2">#REF!</definedName>
    <definedName name="kind_of_fuels">'[2]TEHSHEET'!$M$2:$M$29</definedName>
    <definedName name="kind_of_purchase_method">'[2]TEHSHEET'!$O$2:$O$4</definedName>
    <definedName name="List02_p1">#REF!</definedName>
    <definedName name="List02_p3">#REF!</definedName>
    <definedName name="org">'[1]Титульный'!$F$17</definedName>
    <definedName name="зщнгвкпа">#REF!</definedName>
  </definedNames>
  <calcPr fullCalcOnLoad="1"/>
</workbook>
</file>

<file path=xl/sharedStrings.xml><?xml version="1.0" encoding="utf-8"?>
<sst xmlns="http://schemas.openxmlformats.org/spreadsheetml/2006/main" count="1081" uniqueCount="369">
  <si>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</si>
  <si>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</si>
  <si>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</si>
  <si>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</si>
  <si>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</si>
  <si>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</si>
  <si>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</si>
  <si>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</si>
  <si>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</si>
  <si>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</si>
  <si>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</si>
  <si>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</si>
  <si>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</si>
  <si>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</si>
  <si>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</si>
  <si>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</si>
  <si>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2.2.1</t>
  </si>
  <si>
    <t>газ природный по регулируемой цене</t>
  </si>
  <si>
    <t>x</t>
  </si>
  <si>
    <t>2.2.1.1</t>
  </si>
  <si>
    <t>Объем</t>
  </si>
  <si>
    <t>тыс м3</t>
  </si>
  <si>
    <t>2.2.1.2</t>
  </si>
  <si>
    <t>Стоимость за единицу объема</t>
  </si>
  <si>
    <t>2.2.1.3</t>
  </si>
  <si>
    <t>Стоимость доставки</t>
  </si>
  <si>
    <t>2.2.1.4</t>
  </si>
  <si>
    <t>Способ приобретения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</si>
  <si>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</si>
  <si>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</si>
  <si>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</si>
  <si>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</si>
  <si>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</si>
  <si>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</si>
  <si>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</si>
  <si>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</si>
  <si>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</si>
  <si>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</si>
  <si>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</si>
  <si>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</si>
  <si>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</si>
  <si>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</si>
  <si>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</si>
  <si>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</si>
  <si>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</si>
  <si>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</si>
  <si>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</si>
  <si>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</si>
  <si>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</si>
  <si>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</si>
  <si>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</si>
  <si>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</si>
  <si>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</si>
  <si>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</si>
  <si>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</si>
  <si>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</si>
  <si>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</si>
  <si>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</si>
  <si>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</si>
  <si>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</si>
  <si>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</si>
  <si>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</si>
  <si>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</si>
  <si>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</si>
  <si>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</si>
  <si>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</si>
  <si>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</si>
  <si>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</si>
  <si>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</si>
  <si>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</si>
  <si>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налоги</t>
  </si>
  <si>
    <t>2.15.2</t>
  </si>
  <si>
    <t>страхование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</si>
  <si>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</si>
  <si>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</si>
  <si>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</si>
  <si>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</si>
  <si>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</si>
  <si>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</si>
  <si>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</si>
  <si>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</si>
  <si>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</si>
  <si>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</si>
  <si>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</si>
  <si>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</si>
  <si>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</si>
  <si>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</si>
  <si>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</si>
  <si>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8.1</t>
  </si>
  <si>
    <t>Костромская ТЭЦ-1</t>
  </si>
  <si>
    <t>8.2</t>
  </si>
  <si>
    <t>Костромская ТЭЦ-2</t>
  </si>
  <si>
    <t>8.3</t>
  </si>
  <si>
    <t>Районная котельная №2</t>
  </si>
  <si>
    <t>Добавить источник тепловой энергии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</si>
  <si>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</si>
  <si>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</si>
  <si>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</si>
  <si>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</si>
  <si>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</si>
  <si>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</si>
  <si>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</si>
  <si>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</si>
  <si>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</si>
  <si>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</si>
  <si>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</si>
  <si>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</si>
  <si>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</si>
  <si>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</si>
  <si>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</si>
  <si>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</si>
  <si>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</si>
  <si>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</si>
  <si>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</si>
  <si>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</si>
  <si>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</si>
  <si>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</si>
  <si>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</si>
  <si>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</si>
  <si>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</si>
  <si>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17.1</t>
  </si>
  <si>
    <t>17.2</t>
  </si>
  <si>
    <t>17.3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</si>
  <si>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</si>
  <si>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</si>
  <si>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</si>
  <si>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</si>
  <si>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</si>
  <si>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</si>
  <si>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</si>
  <si>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</si>
  <si>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2.2.2</t>
  </si>
  <si>
    <t>2.2.2.1</t>
  </si>
  <si>
    <t>тонны</t>
  </si>
  <si>
    <t>2.2.2.2</t>
  </si>
  <si>
    <t>2.2.2.3</t>
  </si>
  <si>
    <t>2.2.2.4</t>
  </si>
  <si>
    <t>прочее</t>
  </si>
  <si>
    <t>1.2</t>
  </si>
  <si>
    <t>мазут</t>
  </si>
  <si>
    <t>Примечания:</t>
  </si>
  <si>
    <t xml:space="preserve">ц) Удельный расход холодной воды на единицу тепловой энергии, отпускаемой в тепловую сеть </t>
  </si>
  <si>
    <t xml:space="preserve"> тыс. кВт•ч/Гкал</t>
  </si>
  <si>
    <t>х) Удельный расход электрической энергии на единицу тепловой энергии, отпускаемой в тепловую сеть</t>
  </si>
  <si>
    <t>кг у. т./Гкал</t>
  </si>
  <si>
    <t xml:space="preserve">ф) Удельный расход  условного топлива на единицу тепловой энергии, отпускаемой в тепловую сеть </t>
  </si>
  <si>
    <t>чел.</t>
  </si>
  <si>
    <t>%</t>
  </si>
  <si>
    <t>н) Технологические потери тепловой энергии при передаче по тепловым сетям</t>
  </si>
  <si>
    <t>тыс. Гкал</t>
  </si>
  <si>
    <t xml:space="preserve">м) Объем тепловой энергии, отпускаемой потребителям, в том числе: </t>
  </si>
  <si>
    <t xml:space="preserve">л) Объем покупаемой  тепловой энергии </t>
  </si>
  <si>
    <t xml:space="preserve"> тыс. Гкал</t>
  </si>
  <si>
    <t>к) Объем вырабатываемой тепловой энергии</t>
  </si>
  <si>
    <t xml:space="preserve"> Гкал/ч</t>
  </si>
  <si>
    <t>и) Присоединенная нагрузка</t>
  </si>
  <si>
    <t>тыс. руб.</t>
  </si>
  <si>
    <t>за счет ввода (вывода) их из эксплуатации</t>
  </si>
  <si>
    <t xml:space="preserve"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</t>
  </si>
  <si>
    <t>д) Чистая прибыль, в том числе*:</t>
  </si>
  <si>
    <t xml:space="preserve">г) Валовая прибыль  от продажи товаров и услуг 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</si>
  <si>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</si>
  <si>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</si>
  <si>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</si>
  <si>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 xml:space="preserve">расходы на оплату труда и отчисления на социальные нужды </t>
  </si>
  <si>
    <t>общепроизводственные (цеховые) расходы, в том числе: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</si>
  <si>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</si>
  <si>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</si>
  <si>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приобретение холодной воды, используемой в технологическом процессе</t>
  </si>
  <si>
    <t xml:space="preserve">объем приобретения </t>
  </si>
  <si>
    <t>средневзвешенная стоимость 1кВт•ч</t>
  </si>
  <si>
    <t>расходы на электрическую энергию (мощность), потребляемую оборудованием, используемым в технологическом процессе</t>
  </si>
  <si>
    <t>расходы на покупаемую тепловую энергию (мощность)</t>
  </si>
  <si>
    <t>в) Себестоимость производимых товаров (оказываемых услуг) по регулируемому виду деятельности :</t>
  </si>
  <si>
    <t xml:space="preserve">б) Выручка </t>
  </si>
  <si>
    <t>Производство и передача тэ</t>
  </si>
  <si>
    <t>а) Вид деятельности организации (производство, передача и сбыт тепловой энергии)</t>
  </si>
  <si>
    <t>Показатель</t>
  </si>
  <si>
    <t>Ед. измерения</t>
  </si>
  <si>
    <t>Наименование показателя</t>
  </si>
  <si>
    <t>Отчетный период</t>
  </si>
  <si>
    <t>Местонахождение (адрес)</t>
  </si>
  <si>
    <t>Наименование организации</t>
  </si>
  <si>
    <t>160012, г. Вологда, Советский пр-т, 141-А</t>
  </si>
  <si>
    <t>-</t>
  </si>
  <si>
    <t xml:space="preserve"> руб./кВт*ч</t>
  </si>
  <si>
    <t>расходы на ремонт (капитальный и текущий) основных производственных средств</t>
  </si>
  <si>
    <t>прочие расходы</t>
  </si>
  <si>
    <t>е) Изменение стоимости основных фондов , в том числе:</t>
  </si>
  <si>
    <t>ж) Сведения об источнике публикации годовой бухгалтерской отчетности, включая бухгалтерский баланс и приложения к нему**</t>
  </si>
  <si>
    <t>з) Установленная тепловая мощность</t>
  </si>
  <si>
    <t xml:space="preserve">у) Среднесписочная численность основного производственного персонала </t>
  </si>
  <si>
    <t>1.0</t>
  </si>
  <si>
    <t>Добавить вид деятельности</t>
  </si>
  <si>
    <t>2.2.0</t>
  </si>
  <si>
    <t>Добавить вид топлива</t>
  </si>
  <si>
    <t>2.15.0</t>
  </si>
  <si>
    <t>Добавить прочие расходы</t>
  </si>
  <si>
    <t>8.0</t>
  </si>
  <si>
    <t>17.0</t>
  </si>
  <si>
    <t>2. Информация представлена в соответствии с управленческой отчетностью</t>
  </si>
  <si>
    <t>http://www.tgc-2.ru/investors/disclosure/statements/</t>
  </si>
  <si>
    <t>по п.4-чистая прибыль формируется в целом по ТГК-2</t>
  </si>
  <si>
    <t>Смешанное производство+
передача+сбыт</t>
  </si>
  <si>
    <t>в т.ч. Произ-во т/э на коллекторах</t>
  </si>
  <si>
    <t>Комбинированное  производство+
передача+сбыт</t>
  </si>
  <si>
    <t>Теплоноситель - пар</t>
  </si>
  <si>
    <t>Теплоноситель - вода</t>
  </si>
  <si>
    <t>г. Арх-ск</t>
  </si>
  <si>
    <t>г. Сев-ск</t>
  </si>
  <si>
    <t>1)_Выручка от регулируемой деятельности (тыс. рублей) с разбивкой по видам деятельности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</si>
  <si>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</si>
  <si>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t>руб.</t>
  </si>
  <si>
    <t>уголь каменный</t>
  </si>
  <si>
    <t>дизельное топливо</t>
  </si>
  <si>
    <t>г) расходы на приобретение холодной воды, используемой в технологическом процессе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</si>
  <si>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</si>
  <si>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Архангельская ТЭЦ</t>
  </si>
  <si>
    <t>Котельная о. Хабарка</t>
  </si>
  <si>
    <t>Котельная пр. Ленинградский</t>
  </si>
  <si>
    <t>Северодвинская ТЭЦ-1</t>
  </si>
  <si>
    <t>Северодвинская ТЭЦ-2</t>
  </si>
  <si>
    <t>Ккал/ч.мес</t>
  </si>
  <si>
    <t>12) Фактический объем потерь пр ипередаче тепловой энергии (тыс. Гкал)</t>
  </si>
  <si>
    <t>16) Удельный расход 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</si>
  <si>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17)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</si>
  <si>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производство ТЭ комбинированная выработка (ТЭЦ-1,ТЭЦ-2 без сетей)</t>
  </si>
  <si>
    <t>производство ТЭ  (ТЭЦ-1, ТЭЦ-2, РК-2) с передачей по сетям ТГК-2</t>
  </si>
  <si>
    <t>производство тепловой энергии (комбинированная выработка)</t>
  </si>
  <si>
    <t>по п.4-чистая прибыль формируется в целом по ТГК-2,  по п.13 -нормативы технол.потерь указаны в Гкал (как установлены Департаментом ТЭК и ЖКХ КО)</t>
  </si>
  <si>
    <t>Информация об основных показателях финансово-хозяйственной деятельности регулируемых организаций,                                                                                                                                        включая структуру основных производственных затрат  (в сфере теплоснабжения)</t>
  </si>
  <si>
    <t>2)_Себестоимость производимых товаров (оказываемых услуг) по регулируемому виду деятельности (тыс. рублей), включая:</t>
  </si>
  <si>
    <t>а)_расходы на покупаемую тепловую энергию (мощность), теплоноситель</t>
  </si>
  <si>
    <t>прямые договора без торгов, торги</t>
  </si>
  <si>
    <t>торги</t>
  </si>
  <si>
    <t>в)_расходы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</si>
  <si>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д)_расходы на химические реагенты, используемые в технологическом процессе</t>
  </si>
  <si>
    <t>е)_расходы на оплату труда  основного производственного персонала</t>
  </si>
  <si>
    <t>ж)_расходы на оплату труда  административно-управленческого персонала</t>
  </si>
  <si>
    <t>з)_расходы на амортизацию основных производственных средств</t>
  </si>
  <si>
    <t>и)_расходы на аренду имущества, используемого для осуществления регулируемого вида деятельности</t>
  </si>
  <si>
    <t>к)_общепроизводственные расходы, в том числе отнесенные к ним расходы на текущий и капитальный ремонт</t>
  </si>
  <si>
    <t>л)_общехозяйственные расходы, в том числе отнесенные к ним расходы на текущий и капитальный ремонт</t>
  </si>
  <si>
    <t>м)_расходы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</si>
  <si>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н)_прочие расходы, которые подлежат отнесению к регулируемым видам деятельности в соответствии с законодательством Российской Федерации</t>
  </si>
  <si>
    <t>3)_Чистая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</si>
  <si>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4)_Сведения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</si>
  <si>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6)_Годовая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</si>
  <si>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8)_Тепловая нагрузка по договорам, заключенным в рамках осуществления регулируемых видов деятельности (Гкал/ч)</t>
  </si>
  <si>
    <t>9)_Объем вырабатываемой регулируемой организацией тепловой энергии в рамках осуществления регулируемых видов деятельнсоти (тыс. Гкал)</t>
  </si>
  <si>
    <t>10)_Объем 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</si>
  <si>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13)_Среднесписочная численность основного производственного персонала (человек)</t>
  </si>
  <si>
    <t>14)_Среднесписочная численность административно-управленческого персонала (человек)</t>
  </si>
  <si>
    <t>15)_Удельный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у.т./Гкал)</t>
  </si>
  <si>
    <r>
      <t xml:space="preserve">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/Гкал</t>
    </r>
  </si>
  <si>
    <t>5.2</t>
  </si>
  <si>
    <t>10.1</t>
  </si>
  <si>
    <t>10.2</t>
  </si>
  <si>
    <t>10.3</t>
  </si>
  <si>
    <t>11) Нормативы технологических потерь при передаче тепловой энергии, теплоносителя по тепловым сетям, утвержденных уполномоченным органом (Гкал)</t>
  </si>
  <si>
    <t>Гкал</t>
  </si>
  <si>
    <t>расходы на химреагенты, используемые в технологическом процессе</t>
  </si>
  <si>
    <t>Примечание: 1. Чистая прибыль формируется в целом по юридическому лицу ПАО "ТГК-2"</t>
  </si>
  <si>
    <t>производство тепловой энергии и передача тепловой энергии по сетям ПАО "ТГК-2"</t>
  </si>
  <si>
    <t xml:space="preserve"> передача тепловой энергии  по сетям сторонних организаций  МУП г.Костромы "Городские сети",ООО "Костромасети", ГП "ПАТП-3", ООО УК "Старый город", ОАО "Калориферный завод", ЗАО "Монтажсервис"</t>
  </si>
  <si>
    <t xml:space="preserve"> передача тепловой энергии  по сетям сторонних организаций  МУП ЖКХ "Караваево"</t>
  </si>
  <si>
    <t>О</t>
  </si>
  <si>
    <t>Тепловая энергия</t>
  </si>
  <si>
    <t>p</t>
  </si>
  <si>
    <t>торги/аукционы</t>
  </si>
  <si>
    <t>газ природный по нерегулируемой цене</t>
  </si>
  <si>
    <t>2.2.3</t>
  </si>
  <si>
    <t>2.2.4</t>
  </si>
  <si>
    <t>есть</t>
  </si>
  <si>
    <t xml:space="preserve">  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</si>
  <si>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 xml:space="preserve">  - расходы на страхование производственных объектов, учитываемые при определении налоговой базы по налогу на прибыль</t>
  </si>
  <si>
    <t>2.15.3</t>
  </si>
  <si>
    <t xml:space="preserve">  - налог на имущество организаций</t>
  </si>
  <si>
    <t>2.15.4</t>
  </si>
  <si>
    <t xml:space="preserve">  - земельный налог</t>
  </si>
  <si>
    <t>2.15.5</t>
  </si>
  <si>
    <t xml:space="preserve">  - транспортный налог</t>
  </si>
  <si>
    <t>2.15.6</t>
  </si>
  <si>
    <t xml:space="preserve"> - транспортировка по сетям</t>
  </si>
  <si>
    <t>Ярославская ТЭЦ-1</t>
  </si>
  <si>
    <t>Ярославская ТЭЦ-2</t>
  </si>
  <si>
    <t>Ярославская ТЭЦ-3</t>
  </si>
  <si>
    <t>8.4</t>
  </si>
  <si>
    <t>ЛК</t>
  </si>
  <si>
    <t>8.5</t>
  </si>
  <si>
    <t>ТВК</t>
  </si>
  <si>
    <t>17.4</t>
  </si>
  <si>
    <t>17.5</t>
  </si>
  <si>
    <t>*</t>
  </si>
  <si>
    <t>Раскрывается не позднее 30 дней со дня сдачи годового бухгалтерского баланса в налоговые органы.</t>
  </si>
  <si>
    <t xml:space="preserve"> Информация об  основных показателях финансово-хозяйственной деятельности по Вологодской ТЭЦ ПАО "ТГК-2"</t>
  </si>
  <si>
    <t>Вологодская ТЭЦ ПАО "ТГК-2"</t>
  </si>
  <si>
    <t>факт 2017 год</t>
  </si>
  <si>
    <t>расходы на топливо всего</t>
  </si>
  <si>
    <t>ПАО "ТГК-2"</t>
  </si>
  <si>
    <t>Факт 2017 г.</t>
  </si>
  <si>
    <t>Исполнительный директор  ПАО "ТГК-2"</t>
  </si>
  <si>
    <t>г.Архангельск</t>
  </si>
  <si>
    <t>А.Ю. Агафонов</t>
  </si>
  <si>
    <t>АТЭЦ - 0.044</t>
  </si>
  <si>
    <t>СТЭЦ-1 - 0.00463                                                   СТЭЦ-2 - 0.033</t>
  </si>
  <si>
    <t>АТЭЦ - 0.097</t>
  </si>
  <si>
    <t>СТЭЦ-1 - 2.966                                                СТЭЦ-2 - 3.65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</si>
  <si>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2"/>
        <color indexed="8"/>
        <rFont val="Times New Roman"/>
        <family val="1"/>
      </rPr>
      <t xml:space="preserve">в части регулируемой деятельности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факт 2017 года</t>
    </r>
  </si>
  <si>
    <t>ПАО "ТГК-2" г. Кострома</t>
  </si>
  <si>
    <t>Постановление Департамента государственного регулирования цен и тарифов Костромской области от 18.12.2015  № 15/523 с учетом внесения изменений постановлениями №16/361 от 15.12.2016г. и №17/11 от 10.02.2017г.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</si>
  <si>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2"/>
        <color indexed="8"/>
        <rFont val="Times New Roman"/>
        <family val="1"/>
      </rPr>
      <t xml:space="preserve">в части регулируемой деятельности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факт 2017 года ПАО "ТГК-2" г. Кострома</t>
    </r>
  </si>
  <si>
    <t xml:space="preserve">Значение </t>
  </si>
  <si>
    <t>передача по сетям сторонних организаций: МУП г.Костромы "Городские сети",ООО "Костромасети", ГП "ПАТП-3", ООО УК "Старый город", ОАО "Калориферный завод", ЗАО "Монтажсервис"</t>
  </si>
  <si>
    <t>передача по сетям сторонних организаций:  МУП ЖКХ "Караваево"</t>
  </si>
  <si>
    <t>Производство тепловой энергии</t>
  </si>
  <si>
    <t>Производство теплоносителя (пар)</t>
  </si>
  <si>
    <t>1) Выручка от регулируемой деятельности (тыс. рублей) с разбивкой по видам деятельности</t>
  </si>
  <si>
    <t>1 188 136</t>
  </si>
  <si>
    <t>2) Себестоимость производимых товаров (оказываемых услуг) по регулируемому виду деятельности (тыс. рублей), включая:</t>
  </si>
  <si>
    <t>1 103 304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</si>
  <si>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</si>
  <si>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</si>
  <si>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 т.ч. по видам топлива:</t>
  </si>
  <si>
    <t>Газ:</t>
  </si>
  <si>
    <t>Цена (руб/тыс.м3)</t>
  </si>
  <si>
    <t>Договор поставки газа</t>
  </si>
  <si>
    <t>Объем (тыс.м3)</t>
  </si>
  <si>
    <t>Уголь:</t>
  </si>
  <si>
    <t>Цена (руб/тнт)</t>
  </si>
  <si>
    <t>Объем (тыс.тнт)</t>
  </si>
  <si>
    <t>Закупка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</si>
  <si>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</si>
  <si>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Стоимость 1 кВт*ч (руб/кВтч)</t>
  </si>
  <si>
    <t>Объем приобретения электроэнергии (тыс.кВтч)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</si>
  <si>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</si>
  <si>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</si>
  <si>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</si>
  <si>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</si>
  <si>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</si>
  <si>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 (аренда земли);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</si>
  <si>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</si>
  <si>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 (расходы исполнительного аппарата);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</si>
  <si>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</si>
  <si>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</si>
  <si>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</si>
  <si>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Финансирование инвестиционных мероприятий из прибыли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</si>
  <si>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</si>
  <si>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</si>
  <si>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</si>
  <si>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</si>
  <si>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</si>
  <si>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Гкал), (тыс. м3)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</si>
  <si>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</si>
  <si>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Гкал), (тыс. м3):</t>
  </si>
  <si>
    <t>по приборам</t>
  </si>
  <si>
    <t>по нормативам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</si>
  <si>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</si>
  <si>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</si>
  <si>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</si>
  <si>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</si>
  <si>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</si>
  <si>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</si>
  <si>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</si>
  <si>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 xml:space="preserve"> Информация об  основных показателях финансово-хозяйственной деятельности  по Новгородской ТЭЦ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</si>
  <si>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1"/>
        <color theme="1"/>
        <rFont val="Calibri"/>
        <family val="2"/>
      </rPr>
      <t xml:space="preserve">(в части регулируемой деятельности) </t>
    </r>
    <r>
      <rPr>
        <sz val="10"/>
        <rFont val="Tahoma"/>
        <family val="2"/>
      </rPr>
      <t>*</t>
    </r>
  </si>
  <si>
    <t>2.2.5</t>
  </si>
  <si>
    <t xml:space="preserve"> - другие налоги и сборы</t>
  </si>
  <si>
    <t>2.15.7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</si>
</sst>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"/>
    <numFmt numFmtId="174" formatCode="#,##0.00000"/>
    <numFmt numFmtId="175" formatCode="#,##0.0"/>
    <numFmt numFmtId="176" formatCode="_-* #,##0.00_р_._-;\-* #,##0.00_р_._-;_-* &quot;-&quot;?_р_._-;_-@_-"/>
    <numFmt numFmtId="177" formatCode="_-* #,##0.0_р_._-;\-* #,##0.0_р_._-;_-* &quot;-&quot;?_р_._-;_-@_-"/>
    <numFmt numFmtId="178" formatCode="0.0000"/>
    <numFmt numFmtId="179" formatCode="_-* #,##0.0_р_._-;\-* #,##0.0_р_._-;_-* &quot;-&quot;??_р_._-;_-@_-"/>
    <numFmt numFmtId="180" formatCode="#\."/>
    <numFmt numFmtId="181" formatCode="#.##0\.00"/>
    <numFmt numFmtId="182" formatCode="#\.00"/>
    <numFmt numFmtId="183" formatCode="\$#\.00"/>
    <numFmt numFmtId="184" formatCode="_-* #,##0_-;\-* #,##0_-;_-* &quot;-&quot;_-;_-@_-"/>
    <numFmt numFmtId="185" formatCode="_-* #,##0.00_-;\-* #,##0.00_-;_-* &quot;-&quot;??_-;_-@_-"/>
    <numFmt numFmtId="186" formatCode="&quot;$&quot;#,##0_);[Red]\(&quot;$&quot;#,##0\)"/>
    <numFmt numFmtId="187" formatCode="_-&quot;Ј&quot;* #,##0.00_-;\-&quot;Ј&quot;* #,##0.00_-;_-&quot;Ј&quot;* &quot;-&quot;??_-;_-@_-"/>
    <numFmt numFmtId="188" formatCode="_-* #,##0.00[$€-1]_-;\-* #,##0.00[$€-1]_-;_-* &quot;-&quot;??[$€-1]_-"/>
    <numFmt numFmtId="189" formatCode="0.0"/>
    <numFmt numFmtId="190" formatCode="General_)"/>
    <numFmt numFmtId="191" formatCode="%#\.00"/>
    <numFmt numFmtId="192" formatCode="_-* #,##0.000000_р_._-;\-* #,##0.000000_р_._-;_-* &quot;-&quot;??_р_._-;_-@_-"/>
    <numFmt numFmtId="193" formatCode="0.000"/>
    <numFmt numFmtId="194" formatCode="#,##0.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142">
    <font>
      <sz val="11"/>
      <color theme="1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color indexed="62"/>
      <name val="Times New Roman"/>
      <family val="1"/>
    </font>
    <font>
      <b/>
      <sz val="12"/>
      <name val="Times New Roman"/>
      <family val="1"/>
    </font>
    <font>
      <sz val="12"/>
      <color indexed="55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name val="Tahoma"/>
      <family val="2"/>
    </font>
    <font>
      <sz val="9"/>
      <color indexed="55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11"/>
      <name val="Webdings2"/>
      <family val="0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60"/>
      <name val="Arial"/>
      <family val="2"/>
    </font>
    <font>
      <u val="single"/>
      <sz val="11"/>
      <color indexed="20"/>
      <name val="Calibri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1"/>
      <name val="Calibri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9"/>
      <name val="Tahoma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9"/>
      <color indexed="12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u val="single"/>
      <sz val="11"/>
      <color theme="11"/>
      <name val="Calibri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7030A0"/>
      <name val="Times New Roman"/>
      <family val="1"/>
    </font>
    <font>
      <sz val="9"/>
      <color theme="0"/>
      <name val="Tahoma"/>
      <family val="2"/>
    </font>
    <font>
      <sz val="9"/>
      <color theme="1"/>
      <name val="Tahoma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rgb="FFEAEAEA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/>
      <top style="thin">
        <color indexed="55"/>
      </top>
      <bottom style="double">
        <color indexed="55"/>
      </bottom>
    </border>
    <border>
      <left style="thin">
        <color rgb="FFC0C0C0"/>
      </left>
      <right/>
      <top/>
      <bottom/>
    </border>
    <border>
      <left/>
      <right/>
      <top style="double">
        <color indexed="55"/>
      </top>
      <bottom style="thin">
        <color rgb="FFC0C0C0"/>
      </bottom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rgb="FFC0C0C0"/>
      </bottom>
    </border>
    <border>
      <left/>
      <right/>
      <top style="thin">
        <color indexed="22"/>
      </top>
      <bottom style="thin">
        <color rgb="FFC0C0C0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55"/>
      </top>
      <bottom/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3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1" fontId="9" fillId="0" borderId="0">
      <alignment/>
      <protection locked="0"/>
    </xf>
    <xf numFmtId="182" fontId="9" fillId="0" borderId="0">
      <alignment/>
      <protection locked="0"/>
    </xf>
    <xf numFmtId="181" fontId="9" fillId="0" borderId="0">
      <alignment/>
      <protection locked="0"/>
    </xf>
    <xf numFmtId="182" fontId="9" fillId="0" borderId="0">
      <alignment/>
      <protection locked="0"/>
    </xf>
    <xf numFmtId="183" fontId="9" fillId="0" borderId="0">
      <alignment/>
      <protection locked="0"/>
    </xf>
    <xf numFmtId="180" fontId="9" fillId="0" borderId="1">
      <alignment/>
      <protection locked="0"/>
    </xf>
    <xf numFmtId="180" fontId="10" fillId="0" borderId="0">
      <alignment/>
      <protection locked="0"/>
    </xf>
    <xf numFmtId="180" fontId="10" fillId="0" borderId="0">
      <alignment/>
      <protection locked="0"/>
    </xf>
    <xf numFmtId="180" fontId="9" fillId="0" borderId="1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07" fillId="28" borderId="0" applyNumberFormat="0" applyBorder="0" applyAlignment="0" applyProtection="0"/>
    <xf numFmtId="0" fontId="107" fillId="29" borderId="0" applyNumberFormat="0" applyBorder="0" applyAlignment="0" applyProtection="0"/>
    <xf numFmtId="0" fontId="107" fillId="30" borderId="0" applyNumberFormat="0" applyBorder="0" applyAlignment="0" applyProtection="0"/>
    <xf numFmtId="0" fontId="107" fillId="31" borderId="0" applyNumberFormat="0" applyBorder="0" applyAlignment="0" applyProtection="0"/>
    <xf numFmtId="0" fontId="107" fillId="32" borderId="0" applyNumberFormat="0" applyBorder="0" applyAlignment="0" applyProtection="0"/>
    <xf numFmtId="0" fontId="10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2" applyNumberFormat="0" applyAlignment="0" applyProtection="0"/>
    <xf numFmtId="0" fontId="14" fillId="39" borderId="3" applyNumberFormat="0" applyAlignment="0" applyProtection="0"/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9" fontId="19" fillId="0" borderId="0" applyFill="0" applyBorder="0" applyAlignment="0" applyProtection="0"/>
    <xf numFmtId="189" fontId="20" fillId="0" borderId="0" applyFill="0" applyBorder="0" applyAlignment="0" applyProtection="0"/>
    <xf numFmtId="189" fontId="21" fillId="0" borderId="0" applyFill="0" applyBorder="0" applyAlignment="0" applyProtection="0"/>
    <xf numFmtId="189" fontId="22" fillId="0" borderId="0" applyFill="0" applyBorder="0" applyAlignment="0" applyProtection="0"/>
    <xf numFmtId="189" fontId="23" fillId="0" borderId="0" applyFill="0" applyBorder="0" applyAlignment="0" applyProtection="0"/>
    <xf numFmtId="189" fontId="24" fillId="0" borderId="0" applyFill="0" applyBorder="0" applyAlignment="0" applyProtection="0"/>
    <xf numFmtId="189" fontId="25" fillId="0" borderId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0" borderId="7" applyNumberFormat="0" applyFill="0" applyAlignment="0" applyProtection="0"/>
    <xf numFmtId="0" fontId="32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4" fillId="41" borderId="8" applyNumberFormat="0" applyFont="0" applyAlignment="0" applyProtection="0"/>
    <xf numFmtId="0" fontId="36" fillId="38" borderId="9" applyNumberFormat="0" applyAlignment="0" applyProtection="0"/>
    <xf numFmtId="0" fontId="35" fillId="0" borderId="0" applyNumberFormat="0">
      <alignment horizontal="left"/>
      <protection/>
    </xf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07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190" fontId="5" fillId="0" borderId="11">
      <alignment/>
      <protection locked="0"/>
    </xf>
    <xf numFmtId="0" fontId="108" fillId="48" borderId="12" applyNumberFormat="0" applyAlignment="0" applyProtection="0"/>
    <xf numFmtId="0" fontId="109" fillId="49" borderId="13" applyNumberFormat="0" applyAlignment="0" applyProtection="0"/>
    <xf numFmtId="0" fontId="110" fillId="49" borderId="12" applyNumberForma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111" fillId="0" borderId="14" applyNumberFormat="0" applyFill="0" applyAlignment="0" applyProtection="0"/>
    <xf numFmtId="0" fontId="112" fillId="0" borderId="15" applyNumberFormat="0" applyFill="0" applyAlignment="0" applyProtection="0"/>
    <xf numFmtId="0" fontId="113" fillId="0" borderId="16" applyNumberFormat="0" applyFill="0" applyAlignment="0" applyProtection="0"/>
    <xf numFmtId="0" fontId="1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17" applyBorder="0">
      <alignment horizontal="center" vertical="center" wrapText="1"/>
      <protection/>
    </xf>
    <xf numFmtId="190" fontId="43" fillId="6" borderId="11">
      <alignment/>
      <protection/>
    </xf>
    <xf numFmtId="4" fontId="4" fillId="40" borderId="18" applyBorder="0">
      <alignment horizontal="right"/>
      <protection/>
    </xf>
    <xf numFmtId="0" fontId="114" fillId="0" borderId="19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115" fillId="50" borderId="20" applyNumberFormat="0" applyAlignment="0" applyProtection="0"/>
    <xf numFmtId="0" fontId="42" fillId="0" borderId="0">
      <alignment horizontal="center" vertical="top" wrapText="1"/>
      <protection/>
    </xf>
    <xf numFmtId="0" fontId="44" fillId="0" borderId="0">
      <alignment horizontal="centerContinuous" vertical="center"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173" fontId="45" fillId="4" borderId="18">
      <alignment wrapText="1"/>
      <protection/>
    </xf>
    <xf numFmtId="0" fontId="116" fillId="0" borderId="0" applyNumberFormat="0" applyFill="0" applyBorder="0" applyAlignment="0" applyProtection="0"/>
    <xf numFmtId="0" fontId="117" fillId="5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18" fillId="0" borderId="0" applyNumberFormat="0" applyFill="0" applyBorder="0" applyAlignment="0" applyProtection="0"/>
    <xf numFmtId="0" fontId="119" fillId="52" borderId="0" applyNumberFormat="0" applyBorder="0" applyAlignment="0" applyProtection="0"/>
    <xf numFmtId="189" fontId="46" fillId="40" borderId="21" applyNumberFormat="0" applyBorder="0" applyAlignment="0">
      <protection locked="0"/>
    </xf>
    <xf numFmtId="0" fontId="12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9" fontId="0" fillId="0" borderId="0" applyFont="0" applyFill="0" applyBorder="0" applyAlignment="0" applyProtection="0"/>
    <xf numFmtId="0" fontId="121" fillId="0" borderId="23" applyNumberFormat="0" applyFill="0" applyAlignment="0" applyProtection="0"/>
    <xf numFmtId="0" fontId="8" fillId="0" borderId="0">
      <alignment/>
      <protection/>
    </xf>
    <xf numFmtId="189" fontId="33" fillId="0" borderId="0" applyFill="0" applyBorder="0" applyAlignment="0" applyProtection="0"/>
    <xf numFmtId="189" fontId="33" fillId="0" borderId="0" applyFill="0" applyBorder="0" applyAlignment="0" applyProtection="0"/>
    <xf numFmtId="189" fontId="33" fillId="0" borderId="0" applyFill="0" applyBorder="0" applyAlignment="0" applyProtection="0"/>
    <xf numFmtId="189" fontId="33" fillId="0" borderId="0" applyFill="0" applyBorder="0" applyAlignment="0" applyProtection="0"/>
    <xf numFmtId="189" fontId="33" fillId="0" borderId="0" applyFill="0" applyBorder="0" applyAlignment="0" applyProtection="0"/>
    <xf numFmtId="189" fontId="33" fillId="0" borderId="0" applyFill="0" applyBorder="0" applyAlignment="0" applyProtection="0"/>
    <xf numFmtId="189" fontId="33" fillId="0" borderId="0" applyFill="0" applyBorder="0" applyAlignment="0" applyProtection="0"/>
    <xf numFmtId="189" fontId="33" fillId="0" borderId="0" applyFill="0" applyBorder="0" applyAlignment="0" applyProtection="0"/>
    <xf numFmtId="0" fontId="122" fillId="0" borderId="0" applyNumberFormat="0" applyFill="0" applyBorder="0" applyAlignment="0" applyProtection="0"/>
    <xf numFmtId="49" fontId="33" fillId="0" borderId="0">
      <alignment horizontal="center"/>
      <protection/>
    </xf>
    <xf numFmtId="49" fontId="33" fillId="0" borderId="0">
      <alignment horizontal="center"/>
      <protection/>
    </xf>
    <xf numFmtId="49" fontId="33" fillId="0" borderId="0">
      <alignment horizontal="center"/>
      <protection/>
    </xf>
    <xf numFmtId="49" fontId="33" fillId="0" borderId="0">
      <alignment horizontal="center"/>
      <protection/>
    </xf>
    <xf numFmtId="49" fontId="33" fillId="0" borderId="0">
      <alignment horizontal="center"/>
      <protection/>
    </xf>
    <xf numFmtId="49" fontId="33" fillId="0" borderId="0">
      <alignment horizontal="center"/>
      <protection/>
    </xf>
    <xf numFmtId="49" fontId="33" fillId="0" borderId="0">
      <alignment horizontal="center"/>
      <protection/>
    </xf>
    <xf numFmtId="49" fontId="33" fillId="0" borderId="0">
      <alignment horizontal="center"/>
      <protection/>
    </xf>
    <xf numFmtId="49" fontId="33" fillId="0" borderId="0">
      <alignment horizontal="center"/>
      <protection/>
    </xf>
    <xf numFmtId="169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4" fillId="4" borderId="0" applyFont="0" applyBorder="0">
      <alignment horizontal="right"/>
      <protection/>
    </xf>
    <xf numFmtId="4" fontId="4" fillId="4" borderId="24" applyBorder="0">
      <alignment horizontal="right"/>
      <protection/>
    </xf>
    <xf numFmtId="4" fontId="4" fillId="4" borderId="18" applyFont="0" applyBorder="0">
      <alignment horizontal="right"/>
      <protection/>
    </xf>
    <xf numFmtId="0" fontId="123" fillId="54" borderId="0" applyNumberFormat="0" applyBorder="0" applyAlignment="0" applyProtection="0"/>
    <xf numFmtId="191" fontId="9" fillId="0" borderId="0">
      <alignment/>
      <protection locked="0"/>
    </xf>
  </cellStyleXfs>
  <cellXfs count="24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24" fillId="0" borderId="0" xfId="0" applyFont="1" applyAlignment="1">
      <alignment/>
    </xf>
    <xf numFmtId="49" fontId="50" fillId="0" borderId="18" xfId="176" applyNumberFormat="1" applyFont="1" applyFill="1" applyBorder="1" applyAlignment="1" applyProtection="1">
      <alignment horizontal="center" vertical="center" wrapText="1"/>
      <protection/>
    </xf>
    <xf numFmtId="49" fontId="50" fillId="0" borderId="18" xfId="239" applyNumberFormat="1" applyFont="1" applyFill="1" applyBorder="1" applyAlignment="1" applyProtection="1">
      <alignment horizontal="center" vertical="center" wrapText="1"/>
      <protection/>
    </xf>
    <xf numFmtId="0" fontId="51" fillId="0" borderId="18" xfId="239" applyFont="1" applyFill="1" applyBorder="1" applyAlignment="1" applyProtection="1">
      <alignment horizontal="left" vertical="center" wrapText="1"/>
      <protection/>
    </xf>
    <xf numFmtId="0" fontId="51" fillId="0" borderId="18" xfId="239" applyFont="1" applyFill="1" applyBorder="1" applyAlignment="1" applyProtection="1">
      <alignment horizontal="center" vertical="center" wrapText="1"/>
      <protection/>
    </xf>
    <xf numFmtId="4" fontId="51" fillId="0" borderId="18" xfId="239" applyNumberFormat="1" applyFont="1" applyFill="1" applyBorder="1" applyAlignment="1" applyProtection="1">
      <alignment horizontal="center" vertical="center" wrapText="1"/>
      <protection/>
    </xf>
    <xf numFmtId="193" fontId="0" fillId="0" borderId="0" xfId="0" applyNumberFormat="1" applyAlignment="1">
      <alignment/>
    </xf>
    <xf numFmtId="194" fontId="0" fillId="0" borderId="0" xfId="0" applyNumberFormat="1" applyAlignment="1">
      <alignment/>
    </xf>
    <xf numFmtId="4" fontId="125" fillId="0" borderId="18" xfId="239" applyNumberFormat="1" applyFont="1" applyFill="1" applyBorder="1" applyAlignment="1" applyProtection="1">
      <alignment horizontal="right" vertical="center" wrapText="1"/>
      <protection/>
    </xf>
    <xf numFmtId="49" fontId="124" fillId="0" borderId="18" xfId="239" applyNumberFormat="1" applyFont="1" applyFill="1" applyBorder="1" applyAlignment="1" applyProtection="1">
      <alignment horizontal="center" vertical="center" wrapText="1"/>
      <protection/>
    </xf>
    <xf numFmtId="49" fontId="126" fillId="0" borderId="18" xfId="239" applyNumberFormat="1" applyFont="1" applyFill="1" applyBorder="1" applyAlignment="1" applyProtection="1">
      <alignment horizontal="left" vertical="center" wrapText="1" indent="1"/>
      <protection locked="0"/>
    </xf>
    <xf numFmtId="0" fontId="126" fillId="0" borderId="18" xfId="239" applyFont="1" applyFill="1" applyBorder="1" applyAlignment="1" applyProtection="1">
      <alignment horizontal="center" vertical="center" wrapText="1"/>
      <protection/>
    </xf>
    <xf numFmtId="4" fontId="51" fillId="0" borderId="18" xfId="239" applyNumberFormat="1" applyFont="1" applyFill="1" applyBorder="1" applyAlignment="1" applyProtection="1">
      <alignment horizontal="center" vertical="center" wrapText="1"/>
      <protection locked="0"/>
    </xf>
    <xf numFmtId="49" fontId="52" fillId="0" borderId="18" xfId="0" applyNumberFormat="1" applyFont="1" applyFill="1" applyBorder="1" applyAlignment="1" applyProtection="1">
      <alignment horizontal="center" vertical="center"/>
      <protection/>
    </xf>
    <xf numFmtId="49" fontId="53" fillId="0" borderId="18" xfId="0" applyNumberFormat="1" applyFont="1" applyFill="1" applyBorder="1" applyAlignment="1" applyProtection="1">
      <alignment horizontal="left" vertical="center" indent="1"/>
      <protection/>
    </xf>
    <xf numFmtId="49" fontId="53" fillId="0" borderId="18" xfId="0" applyNumberFormat="1" applyFont="1" applyFill="1" applyBorder="1" applyAlignment="1" applyProtection="1">
      <alignment horizontal="left" vertical="center"/>
      <protection/>
    </xf>
    <xf numFmtId="0" fontId="51" fillId="0" borderId="18" xfId="239" applyFont="1" applyFill="1" applyBorder="1" applyAlignment="1" applyProtection="1">
      <alignment horizontal="left" vertical="center" wrapText="1" indent="1"/>
      <protection/>
    </xf>
    <xf numFmtId="3" fontId="51" fillId="0" borderId="18" xfId="239" applyNumberFormat="1" applyFont="1" applyFill="1" applyBorder="1" applyAlignment="1" applyProtection="1">
      <alignment horizontal="center" vertical="center" wrapText="1"/>
      <protection locked="0"/>
    </xf>
    <xf numFmtId="14" fontId="50" fillId="0" borderId="18" xfId="239" applyNumberFormat="1" applyFont="1" applyFill="1" applyBorder="1" applyAlignment="1" applyProtection="1">
      <alignment horizontal="center" vertical="center" wrapText="1"/>
      <protection/>
    </xf>
    <xf numFmtId="0" fontId="126" fillId="0" borderId="18" xfId="239" applyNumberFormat="1" applyFont="1" applyFill="1" applyBorder="1" applyAlignment="1" applyProtection="1">
      <alignment horizontal="left" vertical="center" wrapText="1" indent="2"/>
      <protection locked="0"/>
    </xf>
    <xf numFmtId="14" fontId="124" fillId="0" borderId="18" xfId="239" applyNumberFormat="1" applyFont="1" applyFill="1" applyBorder="1" applyAlignment="1" applyProtection="1">
      <alignment horizontal="center" vertical="center" wrapText="1"/>
      <protection/>
    </xf>
    <xf numFmtId="0" fontId="126" fillId="0" borderId="18" xfId="239" applyFont="1" applyFill="1" applyBorder="1" applyAlignment="1" applyProtection="1">
      <alignment horizontal="left" vertical="center" wrapText="1" indent="3"/>
      <protection/>
    </xf>
    <xf numFmtId="49" fontId="126" fillId="0" borderId="18" xfId="239" applyNumberFormat="1" applyFont="1" applyFill="1" applyBorder="1" applyAlignment="1" applyProtection="1">
      <alignment horizontal="center" vertical="center" wrapText="1"/>
      <protection locked="0"/>
    </xf>
    <xf numFmtId="49" fontId="53" fillId="0" borderId="18" xfId="0" applyNumberFormat="1" applyFont="1" applyFill="1" applyBorder="1" applyAlignment="1" applyProtection="1">
      <alignment horizontal="left" vertical="center" indent="2"/>
      <protection/>
    </xf>
    <xf numFmtId="0" fontId="51" fillId="0" borderId="18" xfId="239" applyFont="1" applyFill="1" applyBorder="1" applyAlignment="1" applyProtection="1">
      <alignment horizontal="left" vertical="center" wrapText="1" indent="2"/>
      <protection/>
    </xf>
    <xf numFmtId="0" fontId="126" fillId="0" borderId="18" xfId="239" applyFont="1" applyFill="1" applyBorder="1" applyAlignment="1" applyProtection="1">
      <alignment horizontal="left" vertical="center" wrapText="1" indent="1"/>
      <protection/>
    </xf>
    <xf numFmtId="49" fontId="51" fillId="0" borderId="18" xfId="238" applyNumberFormat="1" applyFont="1" applyFill="1" applyBorder="1" applyAlignment="1" applyProtection="1">
      <alignment horizontal="center" vertical="center" wrapText="1"/>
      <protection/>
    </xf>
    <xf numFmtId="49" fontId="126" fillId="0" borderId="18" xfId="239" applyNumberFormat="1" applyFont="1" applyFill="1" applyBorder="1" applyAlignment="1" applyProtection="1">
      <alignment horizontal="left" vertical="center" wrapText="1" indent="2"/>
      <protection locked="0"/>
    </xf>
    <xf numFmtId="0" fontId="124" fillId="0" borderId="0" xfId="0" applyFont="1" applyFill="1" applyAlignment="1">
      <alignment/>
    </xf>
    <xf numFmtId="0" fontId="124" fillId="0" borderId="0" xfId="0" applyFont="1" applyFill="1" applyAlignment="1">
      <alignment horizontal="center"/>
    </xf>
    <xf numFmtId="0" fontId="51" fillId="0" borderId="18" xfId="176" applyFont="1" applyFill="1" applyBorder="1" applyAlignment="1" applyProtection="1">
      <alignment horizontal="center" vertical="center" wrapText="1"/>
      <protection/>
    </xf>
    <xf numFmtId="4" fontId="51" fillId="0" borderId="18" xfId="239" applyNumberFormat="1" applyFont="1" applyFill="1" applyBorder="1" applyAlignment="1" applyProtection="1">
      <alignment horizontal="right" vertical="center" wrapText="1"/>
      <protection/>
    </xf>
    <xf numFmtId="4" fontId="51" fillId="0" borderId="18" xfId="239" applyNumberFormat="1" applyFont="1" applyFill="1" applyBorder="1" applyAlignment="1" applyProtection="1">
      <alignment horizontal="right" vertical="center" wrapText="1"/>
      <protection locked="0"/>
    </xf>
    <xf numFmtId="3" fontId="51" fillId="0" borderId="18" xfId="239" applyNumberFormat="1" applyFont="1" applyFill="1" applyBorder="1" applyAlignment="1" applyProtection="1">
      <alignment horizontal="right" vertical="center" wrapText="1"/>
      <protection locked="0"/>
    </xf>
    <xf numFmtId="0" fontId="126" fillId="0" borderId="0" xfId="0" applyFont="1" applyAlignment="1">
      <alignment/>
    </xf>
    <xf numFmtId="0" fontId="127" fillId="0" borderId="0" xfId="233" applyFont="1" applyFill="1">
      <alignment/>
      <protection/>
    </xf>
    <xf numFmtId="0" fontId="48" fillId="0" borderId="18" xfId="239" applyFont="1" applyFill="1" applyBorder="1" applyAlignment="1" applyProtection="1">
      <alignment horizontal="center" vertical="center" wrapText="1"/>
      <protection/>
    </xf>
    <xf numFmtId="0" fontId="54" fillId="0" borderId="18" xfId="239" applyFont="1" applyFill="1" applyBorder="1" applyAlignment="1" applyProtection="1">
      <alignment horizontal="center" vertical="center" wrapText="1"/>
      <protection/>
    </xf>
    <xf numFmtId="0" fontId="127" fillId="0" borderId="18" xfId="233" applyFont="1" applyFill="1" applyBorder="1" applyAlignment="1">
      <alignment horizontal="center" vertical="center" wrapText="1"/>
      <protection/>
    </xf>
    <xf numFmtId="49" fontId="55" fillId="0" borderId="18" xfId="176" applyNumberFormat="1" applyFont="1" applyFill="1" applyBorder="1" applyAlignment="1" applyProtection="1">
      <alignment horizontal="center" vertical="center" wrapText="1"/>
      <protection/>
    </xf>
    <xf numFmtId="49" fontId="48" fillId="0" borderId="18" xfId="239" applyNumberFormat="1" applyFont="1" applyFill="1" applyBorder="1" applyAlignment="1" applyProtection="1">
      <alignment horizontal="center" vertical="center" wrapText="1"/>
      <protection/>
    </xf>
    <xf numFmtId="0" fontId="48" fillId="0" borderId="18" xfId="239" applyFont="1" applyFill="1" applyBorder="1" applyAlignment="1" applyProtection="1">
      <alignment horizontal="left" vertical="center" wrapText="1"/>
      <protection/>
    </xf>
    <xf numFmtId="4" fontId="48" fillId="0" borderId="18" xfId="239" applyNumberFormat="1" applyFont="1" applyFill="1" applyBorder="1" applyAlignment="1" applyProtection="1">
      <alignment horizontal="center" vertical="center" wrapText="1"/>
      <protection/>
    </xf>
    <xf numFmtId="4" fontId="127" fillId="0" borderId="18" xfId="233" applyNumberFormat="1" applyFont="1" applyFill="1" applyBorder="1" applyAlignment="1">
      <alignment horizontal="center" vertical="center"/>
      <protection/>
    </xf>
    <xf numFmtId="4" fontId="127" fillId="0" borderId="0" xfId="233" applyNumberFormat="1" applyFont="1" applyFill="1">
      <alignment/>
      <protection/>
    </xf>
    <xf numFmtId="3" fontId="127" fillId="0" borderId="0" xfId="233" applyNumberFormat="1" applyFont="1" applyFill="1">
      <alignment/>
      <protection/>
    </xf>
    <xf numFmtId="4" fontId="48" fillId="0" borderId="18" xfId="239" applyNumberFormat="1" applyFont="1" applyFill="1" applyBorder="1" applyAlignment="1" applyProtection="1">
      <alignment horizontal="center" vertical="center" wrapText="1"/>
      <protection locked="0"/>
    </xf>
    <xf numFmtId="49" fontId="127" fillId="0" borderId="18" xfId="239" applyNumberFormat="1" applyFont="1" applyFill="1" applyBorder="1" applyAlignment="1" applyProtection="1">
      <alignment horizontal="center" vertical="center" wrapText="1"/>
      <protection/>
    </xf>
    <xf numFmtId="0" fontId="127" fillId="0" borderId="18" xfId="239" applyNumberFormat="1" applyFont="1" applyFill="1" applyBorder="1" applyAlignment="1" applyProtection="1">
      <alignment horizontal="left" vertical="center" wrapText="1" indent="2"/>
      <protection locked="0"/>
    </xf>
    <xf numFmtId="0" fontId="127" fillId="0" borderId="18" xfId="239" applyFont="1" applyFill="1" applyBorder="1" applyAlignment="1" applyProtection="1">
      <alignment horizontal="center" vertical="center" wrapText="1"/>
      <protection/>
    </xf>
    <xf numFmtId="14" fontId="127" fillId="0" borderId="18" xfId="239" applyNumberFormat="1" applyFont="1" applyFill="1" applyBorder="1" applyAlignment="1" applyProtection="1">
      <alignment horizontal="center" vertical="center" wrapText="1"/>
      <protection/>
    </xf>
    <xf numFmtId="0" fontId="127" fillId="0" borderId="18" xfId="239" applyFont="1" applyFill="1" applyBorder="1" applyAlignment="1" applyProtection="1">
      <alignment horizontal="left" vertical="center" wrapText="1" indent="3"/>
      <protection/>
    </xf>
    <xf numFmtId="49" fontId="127" fillId="0" borderId="18" xfId="239" applyNumberFormat="1" applyFont="1" applyFill="1" applyBorder="1" applyAlignment="1" applyProtection="1">
      <alignment horizontal="center" vertical="center" wrapText="1"/>
      <protection locked="0"/>
    </xf>
    <xf numFmtId="0" fontId="48" fillId="0" borderId="18" xfId="239" applyFont="1" applyFill="1" applyBorder="1" applyAlignment="1" applyProtection="1">
      <alignment horizontal="left" vertical="center" wrapText="1" indent="2"/>
      <protection/>
    </xf>
    <xf numFmtId="0" fontId="48" fillId="0" borderId="18" xfId="239" applyFont="1" applyFill="1" applyBorder="1" applyAlignment="1" applyProtection="1">
      <alignment horizontal="left" vertical="center" wrapText="1" indent="1"/>
      <protection/>
    </xf>
    <xf numFmtId="0" fontId="48" fillId="0" borderId="18" xfId="233" applyFont="1" applyFill="1" applyBorder="1" applyAlignment="1">
      <alignment horizontal="justify" vertical="top" wrapText="1"/>
      <protection/>
    </xf>
    <xf numFmtId="0" fontId="48" fillId="0" borderId="18" xfId="233" applyFont="1" applyFill="1" applyBorder="1" applyAlignment="1">
      <alignment horizontal="left" vertical="top" wrapText="1"/>
      <protection/>
    </xf>
    <xf numFmtId="4" fontId="128" fillId="0" borderId="18" xfId="239" applyNumberFormat="1" applyFont="1" applyFill="1" applyBorder="1" applyAlignment="1" applyProtection="1">
      <alignment horizontal="right" vertical="center" wrapText="1"/>
      <protection/>
    </xf>
    <xf numFmtId="173" fontId="48" fillId="0" borderId="18" xfId="239" applyNumberFormat="1" applyFont="1" applyFill="1" applyBorder="1" applyAlignment="1" applyProtection="1">
      <alignment horizontal="center" vertical="center" wrapText="1"/>
      <protection locked="0"/>
    </xf>
    <xf numFmtId="49" fontId="56" fillId="0" borderId="18" xfId="239" applyNumberFormat="1" applyFont="1" applyFill="1" applyBorder="1" applyAlignment="1" applyProtection="1">
      <alignment horizontal="center" vertical="center" wrapText="1"/>
      <protection/>
    </xf>
    <xf numFmtId="0" fontId="56" fillId="0" borderId="18" xfId="239" applyFont="1" applyFill="1" applyBorder="1" applyAlignment="1" applyProtection="1">
      <alignment horizontal="left" vertical="center" wrapText="1"/>
      <protection/>
    </xf>
    <xf numFmtId="0" fontId="56" fillId="0" borderId="18" xfId="239" applyFont="1" applyFill="1" applyBorder="1" applyAlignment="1" applyProtection="1">
      <alignment horizontal="center" vertical="center" wrapText="1"/>
      <protection/>
    </xf>
    <xf numFmtId="4" fontId="56" fillId="0" borderId="18" xfId="239" applyNumberFormat="1" applyFont="1" applyFill="1" applyBorder="1" applyAlignment="1" applyProtection="1">
      <alignment horizontal="center" vertical="center" wrapText="1"/>
      <protection locked="0"/>
    </xf>
    <xf numFmtId="4" fontId="129" fillId="0" borderId="18" xfId="233" applyNumberFormat="1" applyFont="1" applyFill="1" applyBorder="1" applyAlignment="1">
      <alignment horizontal="center" vertical="center"/>
      <protection/>
    </xf>
    <xf numFmtId="4" fontId="130" fillId="0" borderId="0" xfId="233" applyNumberFormat="1" applyFont="1" applyFill="1">
      <alignment/>
      <protection/>
    </xf>
    <xf numFmtId="0" fontId="48" fillId="0" borderId="0" xfId="239" applyFont="1" applyFill="1" applyAlignment="1" applyProtection="1">
      <alignment vertical="center" wrapText="1"/>
      <protection/>
    </xf>
    <xf numFmtId="0" fontId="131" fillId="0" borderId="0" xfId="239" applyFont="1" applyFill="1" applyAlignment="1" applyProtection="1">
      <alignment horizontal="right" vertical="center" wrapText="1"/>
      <protection/>
    </xf>
    <xf numFmtId="0" fontId="127" fillId="0" borderId="0" xfId="233" applyFont="1" applyFill="1" applyBorder="1">
      <alignment/>
      <protection/>
    </xf>
    <xf numFmtId="0" fontId="132" fillId="0" borderId="0" xfId="233" applyFont="1" applyFill="1" applyBorder="1">
      <alignment/>
      <protection/>
    </xf>
    <xf numFmtId="43" fontId="132" fillId="0" borderId="0" xfId="233" applyNumberFormat="1" applyFont="1" applyFill="1" applyBorder="1">
      <alignment/>
      <protection/>
    </xf>
    <xf numFmtId="43" fontId="127" fillId="0" borderId="0" xfId="233" applyNumberFormat="1" applyFont="1" applyFill="1" applyBorder="1">
      <alignment/>
      <protection/>
    </xf>
    <xf numFmtId="4" fontId="127" fillId="0" borderId="18" xfId="239" applyNumberFormat="1" applyFont="1" applyFill="1" applyBorder="1" applyAlignment="1" applyProtection="1">
      <alignment horizontal="center" vertical="center" wrapText="1"/>
      <protection locked="0"/>
    </xf>
    <xf numFmtId="173" fontId="51" fillId="0" borderId="18" xfId="239" applyNumberFormat="1" applyFont="1" applyFill="1" applyBorder="1" applyAlignment="1" applyProtection="1">
      <alignment horizontal="center" vertical="center" wrapText="1"/>
      <protection locked="0"/>
    </xf>
    <xf numFmtId="175" fontId="51" fillId="0" borderId="18" xfId="239" applyNumberFormat="1" applyFont="1" applyFill="1" applyBorder="1" applyAlignment="1" applyProtection="1">
      <alignment horizontal="center" vertical="center" wrapText="1"/>
      <protection locked="0"/>
    </xf>
    <xf numFmtId="49" fontId="126" fillId="55" borderId="18" xfId="176" applyNumberFormat="1" applyFont="1" applyFill="1" applyBorder="1" applyAlignment="1" applyProtection="1">
      <alignment horizontal="center" vertical="center" wrapText="1"/>
      <protection/>
    </xf>
    <xf numFmtId="49" fontId="126" fillId="0" borderId="18" xfId="176" applyNumberFormat="1" applyFont="1" applyFill="1" applyBorder="1" applyAlignment="1" applyProtection="1">
      <alignment horizontal="center" vertical="center" wrapText="1"/>
      <protection/>
    </xf>
    <xf numFmtId="49" fontId="4" fillId="55" borderId="18" xfId="239" applyNumberFormat="1" applyFont="1" applyFill="1" applyBorder="1" applyAlignment="1" applyProtection="1">
      <alignment horizontal="center" vertical="center" wrapText="1"/>
      <protection/>
    </xf>
    <xf numFmtId="0" fontId="51" fillId="0" borderId="18" xfId="239" applyFont="1" applyFill="1" applyBorder="1" applyAlignment="1" applyProtection="1">
      <alignment vertical="center" wrapText="1"/>
      <protection/>
    </xf>
    <xf numFmtId="4" fontId="125" fillId="0" borderId="18" xfId="239" applyNumberFormat="1" applyFont="1" applyFill="1" applyBorder="1" applyAlignment="1" applyProtection="1">
      <alignment vertical="center" wrapText="1"/>
      <protection/>
    </xf>
    <xf numFmtId="49" fontId="126" fillId="0" borderId="18" xfId="239" applyNumberFormat="1" applyFont="1" applyFill="1" applyBorder="1" applyAlignment="1" applyProtection="1">
      <alignment vertical="center" wrapText="1"/>
      <protection locked="0"/>
    </xf>
    <xf numFmtId="49" fontId="6" fillId="56" borderId="18" xfId="0" applyNumberFormat="1" applyFont="1" applyFill="1" applyBorder="1" applyAlignment="1" applyProtection="1">
      <alignment horizontal="center" vertical="center"/>
      <protection/>
    </xf>
    <xf numFmtId="49" fontId="53" fillId="56" borderId="18" xfId="0" applyNumberFormat="1" applyFont="1" applyFill="1" applyBorder="1" applyAlignment="1" applyProtection="1">
      <alignment horizontal="left" vertical="center"/>
      <protection/>
    </xf>
    <xf numFmtId="3" fontId="51" fillId="0" borderId="18" xfId="239" applyNumberFormat="1" applyFont="1" applyFill="1" applyBorder="1" applyAlignment="1" applyProtection="1">
      <alignment horizontal="right" vertical="center" wrapText="1"/>
      <protection/>
    </xf>
    <xf numFmtId="14" fontId="4" fillId="55" borderId="18" xfId="239" applyNumberFormat="1" applyFont="1" applyFill="1" applyBorder="1" applyAlignment="1" applyProtection="1">
      <alignment horizontal="center" vertical="center" wrapText="1"/>
      <protection/>
    </xf>
    <xf numFmtId="0" fontId="126" fillId="0" borderId="18" xfId="239" applyNumberFormat="1" applyFont="1" applyFill="1" applyBorder="1" applyAlignment="1" applyProtection="1">
      <alignment vertical="center" wrapText="1"/>
      <protection locked="0"/>
    </xf>
    <xf numFmtId="0" fontId="126" fillId="0" borderId="18" xfId="239" applyFont="1" applyFill="1" applyBorder="1" applyAlignment="1" applyProtection="1">
      <alignment vertical="center" wrapText="1"/>
      <protection/>
    </xf>
    <xf numFmtId="0" fontId="126" fillId="0" borderId="0" xfId="0" applyFont="1" applyFill="1" applyAlignment="1">
      <alignment/>
    </xf>
    <xf numFmtId="175" fontId="48" fillId="0" borderId="18" xfId="239" applyNumberFormat="1" applyFont="1" applyFill="1" applyBorder="1" applyAlignment="1" applyProtection="1">
      <alignment horizontal="center" vertical="center" wrapText="1"/>
      <protection locked="0"/>
    </xf>
    <xf numFmtId="175" fontId="127" fillId="0" borderId="18" xfId="239" applyNumberFormat="1" applyFont="1" applyFill="1" applyBorder="1" applyAlignment="1" applyProtection="1">
      <alignment horizontal="center" vertical="center" wrapText="1"/>
      <protection locked="0"/>
    </xf>
    <xf numFmtId="175" fontId="48" fillId="0" borderId="18" xfId="239" applyNumberFormat="1" applyFont="1" applyFill="1" applyBorder="1" applyAlignment="1" applyProtection="1">
      <alignment horizontal="center" vertical="center" wrapText="1"/>
      <protection/>
    </xf>
    <xf numFmtId="171" fontId="127" fillId="0" borderId="0" xfId="312" applyFont="1" applyFill="1" applyBorder="1" applyAlignment="1">
      <alignment/>
    </xf>
    <xf numFmtId="171" fontId="132" fillId="0" borderId="0" xfId="312" applyFont="1" applyFill="1" applyBorder="1" applyAlignment="1">
      <alignment/>
    </xf>
    <xf numFmtId="0" fontId="57" fillId="0" borderId="0" xfId="234" applyFont="1">
      <alignment/>
      <protection/>
    </xf>
    <xf numFmtId="0" fontId="60" fillId="0" borderId="18" xfId="234" applyFont="1" applyFill="1" applyBorder="1">
      <alignment/>
      <protection/>
    </xf>
    <xf numFmtId="0" fontId="60" fillId="0" borderId="18" xfId="234" applyFont="1" applyFill="1" applyBorder="1" applyAlignment="1">
      <alignment horizontal="center" vertical="center" wrapText="1"/>
      <protection/>
    </xf>
    <xf numFmtId="0" fontId="57" fillId="0" borderId="0" xfId="234" applyFont="1" applyFill="1">
      <alignment/>
      <protection/>
    </xf>
    <xf numFmtId="0" fontId="60" fillId="0" borderId="18" xfId="234" applyFont="1" applyFill="1" applyBorder="1" applyAlignment="1">
      <alignment horizontal="center" vertical="center"/>
      <protection/>
    </xf>
    <xf numFmtId="0" fontId="57" fillId="0" borderId="18" xfId="234" applyFont="1" applyFill="1" applyBorder="1" applyAlignment="1">
      <alignment vertical="top" wrapText="1"/>
      <protection/>
    </xf>
    <xf numFmtId="0" fontId="57" fillId="0" borderId="18" xfId="234" applyFont="1" applyFill="1" applyBorder="1" applyAlignment="1">
      <alignment horizontal="center" vertical="center" wrapText="1"/>
      <protection/>
    </xf>
    <xf numFmtId="3" fontId="57" fillId="0" borderId="18" xfId="234" applyNumberFormat="1" applyFont="1" applyFill="1" applyBorder="1">
      <alignment/>
      <protection/>
    </xf>
    <xf numFmtId="192" fontId="57" fillId="0" borderId="0" xfId="312" applyNumberFormat="1" applyFont="1" applyAlignment="1">
      <alignment/>
    </xf>
    <xf numFmtId="0" fontId="57" fillId="0" borderId="18" xfId="234" applyFont="1" applyFill="1" applyBorder="1" applyAlignment="1">
      <alignment horizontal="left" vertical="top" wrapText="1" indent="2"/>
      <protection/>
    </xf>
    <xf numFmtId="0" fontId="57" fillId="0" borderId="18" xfId="234" applyFont="1" applyFill="1" applyBorder="1" applyAlignment="1">
      <alignment horizontal="left" vertical="top" wrapText="1" indent="6"/>
      <protection/>
    </xf>
    <xf numFmtId="0" fontId="61" fillId="0" borderId="0" xfId="234" applyFont="1">
      <alignment/>
      <protection/>
    </xf>
    <xf numFmtId="1" fontId="57" fillId="0" borderId="0" xfId="234" applyNumberFormat="1" applyFont="1">
      <alignment/>
      <protection/>
    </xf>
    <xf numFmtId="0" fontId="57" fillId="0" borderId="18" xfId="234" applyFont="1" applyFill="1" applyBorder="1" applyAlignment="1">
      <alignment horizontal="left" vertical="top" wrapText="1" indent="7"/>
      <protection/>
    </xf>
    <xf numFmtId="3" fontId="57" fillId="0" borderId="0" xfId="234" applyNumberFormat="1" applyFont="1">
      <alignment/>
      <protection/>
    </xf>
    <xf numFmtId="175" fontId="62" fillId="0" borderId="18" xfId="234" applyNumberFormat="1" applyFont="1" applyFill="1" applyBorder="1">
      <alignment/>
      <protection/>
    </xf>
    <xf numFmtId="175" fontId="57" fillId="0" borderId="18" xfId="234" applyNumberFormat="1" applyFont="1" applyFill="1" applyBorder="1">
      <alignment/>
      <protection/>
    </xf>
    <xf numFmtId="4" fontId="57" fillId="0" borderId="18" xfId="234" applyNumberFormat="1" applyFont="1" applyFill="1" applyBorder="1">
      <alignment/>
      <protection/>
    </xf>
    <xf numFmtId="0" fontId="60" fillId="0" borderId="0" xfId="234" applyFont="1" applyFill="1" applyBorder="1" applyAlignment="1">
      <alignment vertical="top" wrapText="1"/>
      <protection/>
    </xf>
    <xf numFmtId="0" fontId="57" fillId="0" borderId="0" xfId="234" applyFont="1" applyFill="1" applyBorder="1" applyAlignment="1">
      <alignment vertical="top" wrapText="1"/>
      <protection/>
    </xf>
    <xf numFmtId="3" fontId="57" fillId="57" borderId="18" xfId="234" applyNumberFormat="1" applyFont="1" applyFill="1" applyBorder="1">
      <alignment/>
      <protection/>
    </xf>
    <xf numFmtId="4" fontId="7" fillId="0" borderId="18" xfId="156" applyNumberFormat="1" applyFill="1" applyBorder="1" applyAlignment="1" applyProtection="1">
      <alignment horizontal="center" vertical="center" wrapText="1"/>
      <protection/>
    </xf>
    <xf numFmtId="175" fontId="57" fillId="57" borderId="18" xfId="234" applyNumberFormat="1" applyFont="1" applyFill="1" applyBorder="1">
      <alignment/>
      <protection/>
    </xf>
    <xf numFmtId="2" fontId="57" fillId="0" borderId="18" xfId="0" applyNumberFormat="1" applyFont="1" applyFill="1" applyBorder="1" applyAlignment="1">
      <alignment horizontal="right"/>
    </xf>
    <xf numFmtId="0" fontId="133" fillId="0" borderId="0" xfId="239" applyFont="1" applyFill="1" applyAlignment="1" applyProtection="1">
      <alignment vertical="center" wrapText="1"/>
      <protection/>
    </xf>
    <xf numFmtId="0" fontId="4" fillId="0" borderId="0" xfId="239" applyFont="1" applyFill="1" applyAlignment="1" applyProtection="1">
      <alignment vertical="center" wrapText="1"/>
      <protection/>
    </xf>
    <xf numFmtId="0" fontId="4" fillId="55" borderId="0" xfId="239" applyFont="1" applyFill="1" applyBorder="1" applyAlignment="1" applyProtection="1">
      <alignment vertical="center" wrapText="1"/>
      <protection/>
    </xf>
    <xf numFmtId="0" fontId="4" fillId="55" borderId="0" xfId="239" applyFont="1" applyFill="1" applyBorder="1" applyAlignment="1" applyProtection="1">
      <alignment horizontal="right" vertical="center" wrapText="1"/>
      <protection/>
    </xf>
    <xf numFmtId="0" fontId="4" fillId="55" borderId="0" xfId="239" applyFont="1" applyFill="1" applyBorder="1" applyAlignment="1" applyProtection="1">
      <alignment horizontal="center" vertical="center" wrapText="1"/>
      <protection/>
    </xf>
    <xf numFmtId="0" fontId="6" fillId="55" borderId="0" xfId="239" applyFont="1" applyFill="1" applyBorder="1" applyAlignment="1" applyProtection="1">
      <alignment horizontal="center" vertical="center" wrapText="1"/>
      <protection/>
    </xf>
    <xf numFmtId="0" fontId="4" fillId="55" borderId="25" xfId="239" applyFont="1" applyFill="1" applyBorder="1" applyAlignment="1" applyProtection="1">
      <alignment horizontal="center" vertical="center" wrapText="1"/>
      <protection/>
    </xf>
    <xf numFmtId="0" fontId="4" fillId="0" borderId="25" xfId="176" applyFont="1" applyFill="1" applyBorder="1" applyAlignment="1" applyProtection="1">
      <alignment horizontal="center" vertical="center" wrapText="1"/>
      <protection/>
    </xf>
    <xf numFmtId="0" fontId="4" fillId="0" borderId="26" xfId="176" applyFont="1" applyFill="1" applyBorder="1" applyAlignment="1" applyProtection="1">
      <alignment horizontal="center" vertical="center" wrapText="1"/>
      <protection/>
    </xf>
    <xf numFmtId="0" fontId="134" fillId="0" borderId="27" xfId="233" applyFont="1" applyBorder="1">
      <alignment/>
      <protection/>
    </xf>
    <xf numFmtId="49" fontId="66" fillId="55" borderId="28" xfId="176" applyNumberFormat="1" applyFont="1" applyFill="1" applyBorder="1" applyAlignment="1" applyProtection="1">
      <alignment horizontal="center" vertical="center" wrapText="1"/>
      <protection/>
    </xf>
    <xf numFmtId="0" fontId="134" fillId="0" borderId="0" xfId="233" applyFont="1">
      <alignment/>
      <protection/>
    </xf>
    <xf numFmtId="49" fontId="4" fillId="55" borderId="29" xfId="239" applyNumberFormat="1" applyFont="1" applyFill="1" applyBorder="1" applyAlignment="1" applyProtection="1">
      <alignment horizontal="center" vertical="center" wrapText="1"/>
      <protection/>
    </xf>
    <xf numFmtId="0" fontId="4" fillId="0" borderId="30" xfId="239" applyFont="1" applyFill="1" applyBorder="1" applyAlignment="1" applyProtection="1">
      <alignment horizontal="left" vertical="center" wrapText="1"/>
      <protection/>
    </xf>
    <xf numFmtId="0" fontId="4" fillId="0" borderId="8" xfId="239" applyFont="1" applyFill="1" applyBorder="1" applyAlignment="1" applyProtection="1">
      <alignment horizontal="center" vertical="center" wrapText="1"/>
      <protection/>
    </xf>
    <xf numFmtId="4" fontId="4" fillId="4" borderId="31" xfId="239" applyNumberFormat="1" applyFont="1" applyFill="1" applyBorder="1" applyAlignment="1" applyProtection="1">
      <alignment horizontal="right" vertical="center" wrapText="1"/>
      <protection/>
    </xf>
    <xf numFmtId="4" fontId="133" fillId="0" borderId="31" xfId="239" applyNumberFormat="1" applyFont="1" applyFill="1" applyBorder="1" applyAlignment="1" applyProtection="1">
      <alignment horizontal="right" vertical="center" wrapText="1"/>
      <protection/>
    </xf>
    <xf numFmtId="0" fontId="67" fillId="0" borderId="0" xfId="239" applyFont="1" applyFill="1" applyAlignment="1" applyProtection="1">
      <alignment horizontal="center" vertical="center" wrapText="1"/>
      <protection/>
    </xf>
    <xf numFmtId="4" fontId="4" fillId="58" borderId="31" xfId="239" applyNumberFormat="1" applyFont="1" applyFill="1" applyBorder="1" applyAlignment="1" applyProtection="1">
      <alignment horizontal="right" vertical="center" wrapText="1"/>
      <protection locked="0"/>
    </xf>
    <xf numFmtId="0" fontId="0" fillId="0" borderId="27" xfId="233" applyBorder="1">
      <alignment/>
      <protection/>
    </xf>
    <xf numFmtId="49" fontId="133" fillId="0" borderId="0" xfId="0" applyNumberFormat="1" applyFont="1" applyAlignment="1">
      <alignment horizontal="center" vertical="top"/>
    </xf>
    <xf numFmtId="0" fontId="133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6" fillId="56" borderId="32" xfId="0" applyFont="1" applyFill="1" applyBorder="1" applyAlignment="1" applyProtection="1">
      <alignment horizontal="center" vertical="center"/>
      <protection/>
    </xf>
    <xf numFmtId="0" fontId="68" fillId="56" borderId="33" xfId="0" applyFont="1" applyFill="1" applyBorder="1" applyAlignment="1" applyProtection="1">
      <alignment horizontal="left" vertical="center" indent="1"/>
      <protection/>
    </xf>
    <xf numFmtId="0" fontId="68" fillId="56" borderId="33" xfId="0" applyFont="1" applyFill="1" applyBorder="1" applyAlignment="1" applyProtection="1">
      <alignment horizontal="left" vertical="center"/>
      <protection/>
    </xf>
    <xf numFmtId="0" fontId="68" fillId="56" borderId="33" xfId="0" applyFont="1" applyFill="1" applyBorder="1" applyAlignment="1" applyProtection="1">
      <alignment horizontal="right" vertical="center"/>
      <protection/>
    </xf>
    <xf numFmtId="0" fontId="4" fillId="0" borderId="27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8" xfId="239" applyFont="1" applyFill="1" applyBorder="1" applyAlignment="1" applyProtection="1">
      <alignment horizontal="left" vertical="center" wrapText="1" indent="1"/>
      <protection/>
    </xf>
    <xf numFmtId="4" fontId="4" fillId="58" borderId="34" xfId="239" applyNumberFormat="1" applyFont="1" applyFill="1" applyBorder="1" applyAlignment="1" applyProtection="1">
      <alignment horizontal="right" vertical="center" wrapText="1"/>
      <protection locked="0"/>
    </xf>
    <xf numFmtId="0" fontId="4" fillId="0" borderId="27" xfId="237" applyFont="1" applyBorder="1" applyAlignment="1" applyProtection="1">
      <alignment vertical="center" wrapText="1"/>
      <protection/>
    </xf>
    <xf numFmtId="14" fontId="4" fillId="55" borderId="8" xfId="239" applyNumberFormat="1" applyFont="1" applyFill="1" applyBorder="1" applyAlignment="1" applyProtection="1">
      <alignment horizontal="center" vertical="center" wrapText="1"/>
      <protection/>
    </xf>
    <xf numFmtId="0" fontId="133" fillId="0" borderId="27" xfId="239" applyFont="1" applyFill="1" applyBorder="1" applyAlignment="1" applyProtection="1">
      <alignment vertical="center" wrapText="1"/>
      <protection/>
    </xf>
    <xf numFmtId="0" fontId="69" fillId="0" borderId="0" xfId="239" applyFont="1" applyFill="1" applyAlignment="1" applyProtection="1">
      <alignment vertical="center" wrapText="1"/>
      <protection/>
    </xf>
    <xf numFmtId="0" fontId="4" fillId="0" borderId="0" xfId="239" applyFont="1" applyFill="1" applyAlignment="1" applyProtection="1">
      <alignment vertical="center"/>
      <protection/>
    </xf>
    <xf numFmtId="0" fontId="68" fillId="56" borderId="33" xfId="0" applyFont="1" applyFill="1" applyBorder="1" applyAlignment="1" applyProtection="1">
      <alignment horizontal="left" vertical="center" indent="2"/>
      <protection/>
    </xf>
    <xf numFmtId="0" fontId="4" fillId="0" borderId="8" xfId="239" applyFont="1" applyFill="1" applyBorder="1" applyAlignment="1" applyProtection="1">
      <alignment horizontal="left" vertical="center" wrapText="1" indent="2"/>
      <protection/>
    </xf>
    <xf numFmtId="172" fontId="4" fillId="58" borderId="34" xfId="239" applyNumberFormat="1" applyFont="1" applyFill="1" applyBorder="1" applyAlignment="1" applyProtection="1">
      <alignment horizontal="right" vertical="center" wrapText="1"/>
      <protection locked="0"/>
    </xf>
    <xf numFmtId="49" fontId="4" fillId="14" borderId="8" xfId="238" applyNumberFormat="1" applyFont="1" applyFill="1" applyBorder="1" applyAlignment="1" applyProtection="1">
      <alignment horizontal="center" vertical="center" wrapText="1"/>
      <protection/>
    </xf>
    <xf numFmtId="4" fontId="4" fillId="58" borderId="35" xfId="239" applyNumberFormat="1" applyFont="1" applyFill="1" applyBorder="1" applyAlignment="1" applyProtection="1">
      <alignment horizontal="right" vertical="center" wrapText="1"/>
      <protection locked="0"/>
    </xf>
    <xf numFmtId="49" fontId="7" fillId="58" borderId="8" xfId="156" applyNumberFormat="1" applyFont="1" applyFill="1" applyBorder="1" applyAlignment="1" applyProtection="1">
      <alignment horizontal="left" vertical="center" wrapText="1"/>
      <protection locked="0"/>
    </xf>
    <xf numFmtId="172" fontId="4" fillId="4" borderId="31" xfId="239" applyNumberFormat="1" applyFont="1" applyFill="1" applyBorder="1" applyAlignment="1" applyProtection="1">
      <alignment horizontal="right" vertical="center" wrapText="1"/>
      <protection/>
    </xf>
    <xf numFmtId="49" fontId="4" fillId="40" borderId="31" xfId="239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39" applyFont="1" applyFill="1" applyAlignment="1" applyProtection="1">
      <alignment horizontal="right" vertical="center" wrapText="1"/>
      <protection/>
    </xf>
    <xf numFmtId="0" fontId="131" fillId="0" borderId="0" xfId="239" applyFont="1" applyFill="1" applyAlignment="1" applyProtection="1">
      <alignment horizontal="left" vertical="center" wrapText="1"/>
      <protection/>
    </xf>
    <xf numFmtId="49" fontId="133" fillId="0" borderId="0" xfId="239" applyNumberFormat="1" applyFont="1" applyFill="1" applyAlignment="1" applyProtection="1">
      <alignment horizontal="center" vertical="center" wrapText="1"/>
      <protection/>
    </xf>
    <xf numFmtId="0" fontId="131" fillId="0" borderId="0" xfId="239" applyFont="1" applyFill="1" applyAlignment="1" applyProtection="1">
      <alignment horizontal="left" vertical="center" wrapText="1"/>
      <protection/>
    </xf>
    <xf numFmtId="0" fontId="135" fillId="0" borderId="36" xfId="233" applyFont="1" applyFill="1" applyBorder="1" applyAlignment="1">
      <alignment horizontal="center" vertical="center" wrapText="1"/>
      <protection/>
    </xf>
    <xf numFmtId="0" fontId="59" fillId="0" borderId="36" xfId="0" applyFont="1" applyBorder="1" applyAlignment="1">
      <alignment horizontal="center" vertical="center" wrapText="1"/>
    </xf>
    <xf numFmtId="0" fontId="48" fillId="0" borderId="18" xfId="239" applyFont="1" applyFill="1" applyBorder="1" applyAlignment="1" applyProtection="1">
      <alignment horizontal="center" vertical="center" wrapText="1"/>
      <protection/>
    </xf>
    <xf numFmtId="0" fontId="48" fillId="0" borderId="18" xfId="176" applyFont="1" applyFill="1" applyBorder="1" applyAlignment="1" applyProtection="1">
      <alignment horizontal="center" vertical="center" wrapText="1"/>
      <protection/>
    </xf>
    <xf numFmtId="0" fontId="57" fillId="0" borderId="0" xfId="234" applyFont="1" applyFill="1" applyBorder="1" applyAlignment="1">
      <alignment horizontal="left" vertical="top" wrapText="1"/>
      <protection/>
    </xf>
    <xf numFmtId="0" fontId="57" fillId="0" borderId="0" xfId="234" applyFont="1" applyFill="1" applyBorder="1" applyAlignment="1">
      <alignment horizontal="center" vertical="top" wrapText="1"/>
      <protection/>
    </xf>
    <xf numFmtId="2" fontId="58" fillId="0" borderId="0" xfId="234" applyNumberFormat="1" applyFont="1" applyAlignment="1">
      <alignment horizontal="center" vertical="center" wrapText="1"/>
      <protection/>
    </xf>
    <xf numFmtId="0" fontId="60" fillId="0" borderId="18" xfId="234" applyFont="1" applyFill="1" applyBorder="1" applyAlignment="1">
      <alignment horizontal="center" wrapText="1"/>
      <protection/>
    </xf>
    <xf numFmtId="0" fontId="60" fillId="0" borderId="18" xfId="234" applyFont="1" applyFill="1" applyBorder="1" applyAlignment="1">
      <alignment horizontal="center" vertical="center" wrapText="1"/>
      <protection/>
    </xf>
    <xf numFmtId="0" fontId="60" fillId="0" borderId="37" xfId="234" applyFont="1" applyFill="1" applyBorder="1" applyAlignment="1">
      <alignment horizontal="center"/>
      <protection/>
    </xf>
    <xf numFmtId="0" fontId="60" fillId="0" borderId="38" xfId="234" applyFont="1" applyFill="1" applyBorder="1" applyAlignment="1">
      <alignment horizontal="center"/>
      <protection/>
    </xf>
    <xf numFmtId="49" fontId="51" fillId="0" borderId="37" xfId="239" applyNumberFormat="1" applyFont="1" applyFill="1" applyBorder="1" applyAlignment="1" applyProtection="1">
      <alignment horizontal="center" vertical="center" wrapText="1"/>
      <protection locked="0"/>
    </xf>
    <xf numFmtId="49" fontId="51" fillId="0" borderId="38" xfId="239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240" applyFont="1" applyFill="1" applyBorder="1" applyAlignment="1">
      <alignment horizontal="center" vertical="center" wrapText="1"/>
      <protection/>
    </xf>
    <xf numFmtId="0" fontId="48" fillId="0" borderId="0" xfId="169" applyFont="1" applyFill="1" applyBorder="1" applyAlignment="1" applyProtection="1">
      <alignment horizontal="center" vertical="center" wrapText="1"/>
      <protection/>
    </xf>
    <xf numFmtId="0" fontId="49" fillId="0" borderId="36" xfId="239" applyFont="1" applyFill="1" applyBorder="1" applyAlignment="1" applyProtection="1">
      <alignment horizontal="center" vertical="center" wrapText="1"/>
      <protection/>
    </xf>
    <xf numFmtId="0" fontId="4" fillId="0" borderId="0" xfId="239" applyFont="1" applyFill="1" applyAlignment="1" applyProtection="1">
      <alignment horizontal="left" vertical="center" wrapText="1"/>
      <protection/>
    </xf>
    <xf numFmtId="0" fontId="65" fillId="0" borderId="39" xfId="240" applyFont="1" applyBorder="1" applyAlignment="1">
      <alignment horizontal="center" vertical="center" wrapText="1"/>
      <protection/>
    </xf>
    <xf numFmtId="0" fontId="4" fillId="0" borderId="40" xfId="169" applyFont="1" applyFill="1" applyBorder="1" applyAlignment="1" applyProtection="1">
      <alignment horizontal="center" vertical="center" wrapText="1"/>
      <protection/>
    </xf>
    <xf numFmtId="49" fontId="133" fillId="0" borderId="0" xfId="239" applyNumberFormat="1" applyFont="1" applyFill="1" applyAlignment="1" applyProtection="1">
      <alignment horizontal="center" vertical="center" wrapText="1"/>
      <protection/>
    </xf>
    <xf numFmtId="0" fontId="136" fillId="0" borderId="18" xfId="233" applyFont="1" applyFill="1" applyBorder="1" applyAlignment="1">
      <alignment horizontal="center" wrapText="1"/>
      <protection/>
    </xf>
    <xf numFmtId="0" fontId="0" fillId="0" borderId="18" xfId="0" applyBorder="1" applyAlignment="1">
      <alignment horizontal="center" wrapText="1"/>
    </xf>
    <xf numFmtId="0" fontId="127" fillId="0" borderId="18" xfId="233" applyFont="1" applyFill="1" applyBorder="1" applyAlignment="1">
      <alignment horizontal="center" vertical="center"/>
      <protection/>
    </xf>
    <xf numFmtId="0" fontId="0" fillId="0" borderId="18" xfId="233" applyFont="1" applyFill="1" applyBorder="1" applyAlignment="1">
      <alignment horizontal="center" vertical="center"/>
      <protection/>
    </xf>
    <xf numFmtId="49" fontId="130" fillId="0" borderId="18" xfId="176" applyNumberFormat="1" applyFont="1" applyFill="1" applyBorder="1" applyAlignment="1" applyProtection="1">
      <alignment horizontal="center" vertical="center" wrapText="1"/>
      <protection/>
    </xf>
    <xf numFmtId="0" fontId="0" fillId="0" borderId="18" xfId="233" applyFont="1" applyFill="1" applyBorder="1" applyAlignment="1">
      <alignment horizontal="center" vertical="center" wrapText="1"/>
      <protection/>
    </xf>
    <xf numFmtId="4" fontId="48" fillId="0" borderId="18" xfId="239" applyNumberFormat="1" applyFont="1" applyFill="1" applyBorder="1" applyAlignment="1" applyProtection="1">
      <alignment horizontal="center" vertical="center" wrapText="1"/>
      <protection locked="0"/>
    </xf>
    <xf numFmtId="0" fontId="137" fillId="0" borderId="0" xfId="233" applyFont="1" applyFill="1">
      <alignment/>
      <protection/>
    </xf>
    <xf numFmtId="0" fontId="59" fillId="0" borderId="0" xfId="0" applyFont="1" applyAlignment="1">
      <alignment/>
    </xf>
    <xf numFmtId="4" fontId="137" fillId="0" borderId="0" xfId="233" applyNumberFormat="1" applyFont="1" applyFill="1">
      <alignment/>
      <protection/>
    </xf>
    <xf numFmtId="0" fontId="137" fillId="0" borderId="0" xfId="233" applyFont="1" applyFill="1" applyAlignment="1">
      <alignment horizontal="right"/>
      <protection/>
    </xf>
    <xf numFmtId="49" fontId="138" fillId="0" borderId="18" xfId="0" applyNumberFormat="1" applyFont="1" applyFill="1" applyBorder="1" applyAlignment="1" applyProtection="1">
      <alignment horizontal="center" vertical="center"/>
      <protection/>
    </xf>
    <xf numFmtId="49" fontId="100" fillId="0" borderId="18" xfId="0" applyNumberFormat="1" applyFont="1" applyFill="1" applyBorder="1" applyAlignment="1" applyProtection="1">
      <alignment horizontal="center" vertical="center"/>
      <protection/>
    </xf>
    <xf numFmtId="4" fontId="139" fillId="0" borderId="18" xfId="239" applyNumberFormat="1" applyFont="1" applyFill="1" applyBorder="1" applyAlignment="1" applyProtection="1">
      <alignment horizontal="center" vertical="center" wrapText="1"/>
      <protection/>
    </xf>
    <xf numFmtId="0" fontId="51" fillId="0" borderId="18" xfId="239" applyNumberFormat="1" applyFont="1" applyFill="1" applyBorder="1" applyAlignment="1" applyProtection="1">
      <alignment horizontal="center" vertical="center" wrapText="1"/>
      <protection locked="0"/>
    </xf>
    <xf numFmtId="2" fontId="139" fillId="0" borderId="18" xfId="239" applyNumberFormat="1" applyFont="1" applyFill="1" applyBorder="1" applyAlignment="1" applyProtection="1">
      <alignment horizontal="center" vertical="center" wrapText="1"/>
      <protection locked="0"/>
    </xf>
    <xf numFmtId="193" fontId="51" fillId="0" borderId="18" xfId="239" applyNumberFormat="1" applyFont="1" applyFill="1" applyBorder="1" applyAlignment="1" applyProtection="1">
      <alignment horizontal="center" vertical="center" wrapText="1"/>
      <protection locked="0"/>
    </xf>
    <xf numFmtId="49" fontId="102" fillId="0" borderId="37" xfId="156" applyNumberFormat="1" applyFont="1" applyFill="1" applyBorder="1" applyAlignment="1" applyProtection="1">
      <alignment horizontal="center" vertical="center" wrapText="1"/>
      <protection locked="0"/>
    </xf>
    <xf numFmtId="49" fontId="102" fillId="0" borderId="38" xfId="156" applyNumberFormat="1" applyFont="1" applyFill="1" applyBorder="1" applyAlignment="1" applyProtection="1">
      <alignment horizontal="center" vertical="center" wrapText="1"/>
      <protection locked="0"/>
    </xf>
    <xf numFmtId="175" fontId="51" fillId="0" borderId="18" xfId="239" applyNumberFormat="1" applyFont="1" applyFill="1" applyBorder="1" applyAlignment="1" applyProtection="1">
      <alignment horizontal="center" vertical="center" wrapText="1"/>
      <protection/>
    </xf>
    <xf numFmtId="0" fontId="94" fillId="0" borderId="0" xfId="0" applyFont="1" applyAlignment="1">
      <alignment/>
    </xf>
    <xf numFmtId="173" fontId="51" fillId="0" borderId="18" xfId="239" applyNumberFormat="1" applyFont="1" applyFill="1" applyBorder="1" applyAlignment="1" applyProtection="1">
      <alignment horizontal="center" vertical="center" wrapText="1"/>
      <protection/>
    </xf>
    <xf numFmtId="4" fontId="139" fillId="0" borderId="18" xfId="239" applyNumberFormat="1" applyFont="1" applyFill="1" applyBorder="1" applyAlignment="1" applyProtection="1">
      <alignment horizontal="center" vertical="center" wrapText="1"/>
      <protection locked="0"/>
    </xf>
    <xf numFmtId="49" fontId="0" fillId="55" borderId="18" xfId="239" applyNumberFormat="1" applyFont="1" applyFill="1" applyBorder="1" applyAlignment="1" applyProtection="1">
      <alignment horizontal="center" vertical="center" wrapText="1"/>
      <protection/>
    </xf>
    <xf numFmtId="4" fontId="139" fillId="0" borderId="18" xfId="239" applyNumberFormat="1" applyFont="1" applyFill="1" applyBorder="1" applyAlignment="1" applyProtection="1">
      <alignment horizontal="right" vertical="center" wrapText="1"/>
      <protection locked="0"/>
    </xf>
    <xf numFmtId="49" fontId="138" fillId="0" borderId="18" xfId="0" applyNumberFormat="1" applyFont="1" applyFill="1" applyBorder="1" applyAlignment="1" applyProtection="1">
      <alignment horizontal="right" vertical="center"/>
      <protection/>
    </xf>
    <xf numFmtId="3" fontId="100" fillId="0" borderId="18" xfId="0" applyNumberFormat="1" applyFont="1" applyFill="1" applyBorder="1" applyAlignment="1" applyProtection="1">
      <alignment horizontal="right" vertical="center"/>
      <protection/>
    </xf>
    <xf numFmtId="49" fontId="100" fillId="0" borderId="18" xfId="0" applyNumberFormat="1" applyFont="1" applyFill="1" applyBorder="1" applyAlignment="1" applyProtection="1">
      <alignment horizontal="right" vertical="center"/>
      <protection/>
    </xf>
    <xf numFmtId="0" fontId="64" fillId="0" borderId="0" xfId="234" applyFont="1" applyAlignment="1">
      <alignment vertical="center" wrapText="1"/>
      <protection/>
    </xf>
    <xf numFmtId="0" fontId="64" fillId="0" borderId="41" xfId="234" applyFont="1" applyBorder="1" applyAlignment="1">
      <alignment horizontal="center" vertical="center" wrapText="1"/>
      <protection/>
    </xf>
    <xf numFmtId="0" fontId="140" fillId="0" borderId="0" xfId="0" applyFont="1" applyAlignment="1">
      <alignment/>
    </xf>
    <xf numFmtId="0" fontId="140" fillId="0" borderId="42" xfId="0" applyFont="1" applyBorder="1" applyAlignment="1">
      <alignment/>
    </xf>
    <xf numFmtId="0" fontId="140" fillId="0" borderId="42" xfId="0" applyFont="1" applyBorder="1" applyAlignment="1">
      <alignment vertical="center" wrapText="1"/>
    </xf>
    <xf numFmtId="0" fontId="140" fillId="0" borderId="42" xfId="0" applyFont="1" applyBorder="1" applyAlignment="1">
      <alignment horizontal="center" vertical="center" wrapText="1"/>
    </xf>
    <xf numFmtId="3" fontId="140" fillId="0" borderId="42" xfId="0" applyNumberFormat="1" applyFont="1" applyBorder="1" applyAlignment="1">
      <alignment horizontal="center" vertical="center" wrapText="1"/>
    </xf>
    <xf numFmtId="0" fontId="140" fillId="0" borderId="42" xfId="0" applyFont="1" applyBorder="1" applyAlignment="1">
      <alignment horizontal="justify" vertical="center" wrapText="1"/>
    </xf>
    <xf numFmtId="0" fontId="141" fillId="0" borderId="42" xfId="0" applyFont="1" applyBorder="1" applyAlignment="1">
      <alignment horizontal="justify" vertical="center" wrapText="1"/>
    </xf>
    <xf numFmtId="0" fontId="141" fillId="0" borderId="42" xfId="0" applyFont="1" applyBorder="1" applyAlignment="1">
      <alignment vertical="center" wrapText="1"/>
    </xf>
    <xf numFmtId="0" fontId="140" fillId="0" borderId="42" xfId="0" applyFont="1" applyBorder="1" applyAlignment="1">
      <alignment vertical="center" wrapText="1"/>
    </xf>
    <xf numFmtId="3" fontId="140" fillId="0" borderId="42" xfId="0" applyNumberFormat="1" applyFont="1" applyBorder="1" applyAlignment="1">
      <alignment horizontal="center" vertical="center" wrapText="1"/>
    </xf>
    <xf numFmtId="0" fontId="105" fillId="0" borderId="42" xfId="156" applyFont="1" applyBorder="1" applyAlignment="1" applyProtection="1">
      <alignment horizontal="justify" vertical="center" wrapText="1"/>
      <protection/>
    </xf>
    <xf numFmtId="0" fontId="105" fillId="0" borderId="42" xfId="156" applyFont="1" applyBorder="1" applyAlignment="1" applyProtection="1">
      <alignment horizontal="center" vertical="center" wrapText="1"/>
      <protection/>
    </xf>
    <xf numFmtId="0" fontId="140" fillId="0" borderId="42" xfId="0" applyFont="1" applyBorder="1" applyAlignment="1">
      <alignment horizontal="center" vertical="center" wrapText="1"/>
    </xf>
    <xf numFmtId="0" fontId="140" fillId="0" borderId="42" xfId="0" applyFont="1" applyBorder="1" applyAlignment="1">
      <alignment horizontal="justify" vertical="center" wrapText="1"/>
    </xf>
    <xf numFmtId="0" fontId="140" fillId="0" borderId="0" xfId="0" applyFont="1" applyFill="1" applyAlignment="1">
      <alignment/>
    </xf>
    <xf numFmtId="49" fontId="0" fillId="55" borderId="8" xfId="239" applyNumberFormat="1" applyFont="1" applyFill="1" applyBorder="1" applyAlignment="1" applyProtection="1">
      <alignment horizontal="center" vertical="center" wrapText="1"/>
      <protection/>
    </xf>
    <xf numFmtId="49" fontId="0" fillId="58" borderId="8" xfId="239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8" xfId="239" applyFont="1" applyFill="1" applyBorder="1" applyAlignment="1" applyProtection="1">
      <alignment horizontal="center" vertical="center" wrapText="1"/>
      <protection/>
    </xf>
    <xf numFmtId="0" fontId="0" fillId="58" borderId="8" xfId="239" applyNumberFormat="1" applyFont="1" applyFill="1" applyBorder="1" applyAlignment="1" applyProtection="1">
      <alignment horizontal="left" vertical="center" wrapText="1" indent="2"/>
      <protection locked="0"/>
    </xf>
    <xf numFmtId="14" fontId="0" fillId="55" borderId="8" xfId="239" applyNumberFormat="1" applyFont="1" applyFill="1" applyBorder="1" applyAlignment="1" applyProtection="1">
      <alignment horizontal="center" vertical="center" wrapText="1"/>
      <protection/>
    </xf>
    <xf numFmtId="0" fontId="0" fillId="0" borderId="8" xfId="239" applyFont="1" applyFill="1" applyBorder="1" applyAlignment="1" applyProtection="1">
      <alignment horizontal="left" vertical="center" wrapText="1" indent="3"/>
      <protection/>
    </xf>
    <xf numFmtId="49" fontId="0" fillId="58" borderId="8" xfId="239" applyNumberFormat="1" applyFont="1" applyFill="1" applyBorder="1" applyAlignment="1" applyProtection="1">
      <alignment horizontal="center" vertical="center" wrapText="1"/>
      <protection locked="0"/>
    </xf>
    <xf numFmtId="0" fontId="0" fillId="58" borderId="31" xfId="239" applyNumberFormat="1" applyFont="1" applyFill="1" applyBorder="1" applyAlignment="1" applyProtection="1">
      <alignment horizontal="left" vertical="center" wrapText="1"/>
      <protection locked="0"/>
    </xf>
    <xf numFmtId="0" fontId="0" fillId="0" borderId="8" xfId="239" applyFont="1" applyFill="1" applyBorder="1" applyAlignment="1" applyProtection="1">
      <alignment horizontal="left" vertical="center" wrapText="1" indent="1"/>
      <protection/>
    </xf>
    <xf numFmtId="49" fontId="0" fillId="58" borderId="8" xfId="239" applyNumberFormat="1" applyFont="1" applyFill="1" applyBorder="1" applyAlignment="1" applyProtection="1">
      <alignment horizontal="left" vertical="center" wrapText="1" indent="2"/>
      <protection locked="0"/>
    </xf>
    <xf numFmtId="172" fontId="0" fillId="58" borderId="31" xfId="239" applyNumberFormat="1" applyFont="1" applyFill="1" applyBorder="1" applyAlignment="1" applyProtection="1">
      <alignment horizontal="right" vertical="center" wrapText="1"/>
      <protection locked="0"/>
    </xf>
  </cellXfs>
  <cellStyles count="305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2 2" xfId="78"/>
    <cellStyle name="Currency [0] 2 3" xfId="79"/>
    <cellStyle name="Currency [0] 2 4" xfId="80"/>
    <cellStyle name="Currency [0] 2 5" xfId="81"/>
    <cellStyle name="Currency [0] 2 6" xfId="82"/>
    <cellStyle name="Currency [0] 2 7" xfId="83"/>
    <cellStyle name="Currency [0] 2 8" xfId="84"/>
    <cellStyle name="Currency [0] 3" xfId="85"/>
    <cellStyle name="Currency [0] 3 2" xfId="86"/>
    <cellStyle name="Currency [0] 3 3" xfId="87"/>
    <cellStyle name="Currency [0] 3 4" xfId="88"/>
    <cellStyle name="Currency [0] 3 5" xfId="89"/>
    <cellStyle name="Currency [0] 3 6" xfId="90"/>
    <cellStyle name="Currency [0] 3 7" xfId="91"/>
    <cellStyle name="Currency [0] 3 8" xfId="92"/>
    <cellStyle name="Currency [0] 4" xfId="93"/>
    <cellStyle name="Currency [0] 4 2" xfId="94"/>
    <cellStyle name="Currency [0] 4 3" xfId="95"/>
    <cellStyle name="Currency [0] 4 4" xfId="96"/>
    <cellStyle name="Currency [0] 4 5" xfId="97"/>
    <cellStyle name="Currency [0] 4 6" xfId="98"/>
    <cellStyle name="Currency [0] 4 7" xfId="99"/>
    <cellStyle name="Currency [0] 4 8" xfId="100"/>
    <cellStyle name="Currency [0] 5" xfId="101"/>
    <cellStyle name="Currency [0] 5 2" xfId="102"/>
    <cellStyle name="Currency [0] 5 3" xfId="103"/>
    <cellStyle name="Currency [0] 5 4" xfId="104"/>
    <cellStyle name="Currency [0] 5 5" xfId="105"/>
    <cellStyle name="Currency [0] 5 6" xfId="106"/>
    <cellStyle name="Currency [0] 5 7" xfId="107"/>
    <cellStyle name="Currency [0] 5 8" xfId="108"/>
    <cellStyle name="Currency_irl tel sep5" xfId="109"/>
    <cellStyle name="Euro" xfId="110"/>
    <cellStyle name="Explanatory Text" xfId="111"/>
    <cellStyle name="F2" xfId="112"/>
    <cellStyle name="F3" xfId="113"/>
    <cellStyle name="F4" xfId="114"/>
    <cellStyle name="F5" xfId="115"/>
    <cellStyle name="F6" xfId="116"/>
    <cellStyle name="F7" xfId="117"/>
    <cellStyle name="F8" xfId="118"/>
    <cellStyle name="Good" xfId="119"/>
    <cellStyle name="Heading 1" xfId="120"/>
    <cellStyle name="Heading 2" xfId="121"/>
    <cellStyle name="Heading 3" xfId="122"/>
    <cellStyle name="Heading 4" xfId="123"/>
    <cellStyle name="Input" xfId="124"/>
    <cellStyle name="Linked Cell" xfId="125"/>
    <cellStyle name="Neutral" xfId="126"/>
    <cellStyle name="normal" xfId="127"/>
    <cellStyle name="Normal 2" xfId="128"/>
    <cellStyle name="normal 3" xfId="129"/>
    <cellStyle name="normal 4" xfId="130"/>
    <cellStyle name="normal 5" xfId="131"/>
    <cellStyle name="normal 6" xfId="132"/>
    <cellStyle name="normal 7" xfId="133"/>
    <cellStyle name="normal 8" xfId="134"/>
    <cellStyle name="normal 9" xfId="135"/>
    <cellStyle name="Normal_ASUS" xfId="136"/>
    <cellStyle name="Normal1" xfId="137"/>
    <cellStyle name="normбlnм_laroux" xfId="138"/>
    <cellStyle name="Note" xfId="139"/>
    <cellStyle name="Output" xfId="140"/>
    <cellStyle name="Price_Body" xfId="141"/>
    <cellStyle name="Style 1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Беззащитный" xfId="152"/>
    <cellStyle name="Ввод " xfId="153"/>
    <cellStyle name="Вывод" xfId="154"/>
    <cellStyle name="Вычисление" xfId="155"/>
    <cellStyle name="Hyperlink" xfId="156"/>
    <cellStyle name="Гиперссылка 2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ДАТА_UT.IZM.PL.KU.2010YEAR(07.04.2010)" xfId="166"/>
    <cellStyle name="Currency" xfId="167"/>
    <cellStyle name="Currency [0]" xfId="168"/>
    <cellStyle name="Заголовок" xfId="169"/>
    <cellStyle name="Заголовок 1" xfId="170"/>
    <cellStyle name="Заголовок 2" xfId="171"/>
    <cellStyle name="Заголовок 3" xfId="172"/>
    <cellStyle name="Заголовок 4" xfId="173"/>
    <cellStyle name="ЗАГОЛОВОК1" xfId="174"/>
    <cellStyle name="ЗАГОЛОВОК2" xfId="175"/>
    <cellStyle name="ЗаголовокСтолбца" xfId="176"/>
    <cellStyle name="Защитный" xfId="177"/>
    <cellStyle name="Значение" xfId="178"/>
    <cellStyle name="Итог" xfId="179"/>
    <cellStyle name="ИТОГОВЫЙ" xfId="180"/>
    <cellStyle name="ИТОГОВЫЙ 2" xfId="181"/>
    <cellStyle name="ИТОГОВЫЙ 3" xfId="182"/>
    <cellStyle name="ИТОГОВЫЙ 4" xfId="183"/>
    <cellStyle name="ИТОГОВЫЙ 5" xfId="184"/>
    <cellStyle name="ИТОГОВЫЙ 6" xfId="185"/>
    <cellStyle name="ИТОГОВЫЙ 7" xfId="186"/>
    <cellStyle name="ИТОГОВЫЙ 8" xfId="187"/>
    <cellStyle name="ИТОГОВЫЙ_UT.IZM.PL.KU.2010YEAR(07.04.2010)" xfId="188"/>
    <cellStyle name="Контрольная ячейка" xfId="189"/>
    <cellStyle name="Мой заголовок" xfId="190"/>
    <cellStyle name="Мой заголовок листа" xfId="191"/>
    <cellStyle name="Мои наименования показателей" xfId="192"/>
    <cellStyle name="Мои наименования показателей 2" xfId="193"/>
    <cellStyle name="Мои наименования показателей 2 2" xfId="194"/>
    <cellStyle name="Мои наименования показателей 2 3" xfId="195"/>
    <cellStyle name="Мои наименования показателей 2 4" xfId="196"/>
    <cellStyle name="Мои наименования показателей 2 5" xfId="197"/>
    <cellStyle name="Мои наименования показателей 2 6" xfId="198"/>
    <cellStyle name="Мои наименования показателей 2 7" xfId="199"/>
    <cellStyle name="Мои наименования показателей 2 8" xfId="200"/>
    <cellStyle name="Мои наименования показателей 2_PR.PROG.WARM.PT.2.16(30.03.10)" xfId="201"/>
    <cellStyle name="Мои наименования показателей 3" xfId="202"/>
    <cellStyle name="Мои наименования показателей 3 2" xfId="203"/>
    <cellStyle name="Мои наименования показателей 3 3" xfId="204"/>
    <cellStyle name="Мои наименования показателей 3 4" xfId="205"/>
    <cellStyle name="Мои наименования показателей 3 5" xfId="206"/>
    <cellStyle name="Мои наименования показателей 3 6" xfId="207"/>
    <cellStyle name="Мои наименования показателей 3 7" xfId="208"/>
    <cellStyle name="Мои наименования показателей 3 8" xfId="209"/>
    <cellStyle name="Мои наименования показателей 3_PR.PROG.WARM.PT.2.16(30.03.10)" xfId="210"/>
    <cellStyle name="Мои наименования показателей 4" xfId="211"/>
    <cellStyle name="Мои наименования показателей 4 2" xfId="212"/>
    <cellStyle name="Мои наименования показателей 4 3" xfId="213"/>
    <cellStyle name="Мои наименования показателей 4 4" xfId="214"/>
    <cellStyle name="Мои наименования показателей 4 5" xfId="215"/>
    <cellStyle name="Мои наименования показателей 4 6" xfId="216"/>
    <cellStyle name="Мои наименования показателей 4 7" xfId="217"/>
    <cellStyle name="Мои наименования показателей 4 8" xfId="218"/>
    <cellStyle name="Мои наименования показателей 4_PR.PROG.WARM.PT.2.16(30.03.10)" xfId="219"/>
    <cellStyle name="Мои наименования показателей 5" xfId="220"/>
    <cellStyle name="Мои наименования показателей 5 2" xfId="221"/>
    <cellStyle name="Мои наименования показателей 5 3" xfId="222"/>
    <cellStyle name="Мои наименования показателей 5 4" xfId="223"/>
    <cellStyle name="Мои наименования показателей 5 5" xfId="224"/>
    <cellStyle name="Мои наименования показателей 5 6" xfId="225"/>
    <cellStyle name="Мои наименования показателей 5 7" xfId="226"/>
    <cellStyle name="Мои наименования показателей 5 8" xfId="227"/>
    <cellStyle name="Мои наименования показателей 5_PR.PROG.WARM.PT.2.16(30.03.10)" xfId="228"/>
    <cellStyle name="Мои наименования показателей_BALANCE.VODOSN.2010.FACT" xfId="229"/>
    <cellStyle name="назв фил" xfId="230"/>
    <cellStyle name="Название" xfId="231"/>
    <cellStyle name="Нейтральный" xfId="232"/>
    <cellStyle name="Обычный 12" xfId="233"/>
    <cellStyle name="Обычный 2" xfId="234"/>
    <cellStyle name="Обычный 3" xfId="235"/>
    <cellStyle name="Обычный 5" xfId="236"/>
    <cellStyle name="Обычный_Forma_5_Книга2" xfId="237"/>
    <cellStyle name="Обычный_ЖКУ_проект3" xfId="238"/>
    <cellStyle name="Обычный_Мониторинг инвестиций" xfId="239"/>
    <cellStyle name="Обычный_Шаблон по источникам для Модуля Реестр (2)" xfId="240"/>
    <cellStyle name="Followed Hyperlink" xfId="241"/>
    <cellStyle name="Плохой" xfId="242"/>
    <cellStyle name="Поле ввода" xfId="243"/>
    <cellStyle name="Пояснение" xfId="244"/>
    <cellStyle name="Примечание" xfId="245"/>
    <cellStyle name="Примечание 2" xfId="246"/>
    <cellStyle name="Примечание 2 2" xfId="247"/>
    <cellStyle name="Примечание 2 3" xfId="248"/>
    <cellStyle name="Примечание 2 4" xfId="249"/>
    <cellStyle name="Примечание 2 5" xfId="250"/>
    <cellStyle name="Примечание 2 6" xfId="251"/>
    <cellStyle name="Примечание 2 7" xfId="252"/>
    <cellStyle name="Примечание 2 8" xfId="253"/>
    <cellStyle name="Примечание 3" xfId="254"/>
    <cellStyle name="Примечание 3 2" xfId="255"/>
    <cellStyle name="Примечание 3 3" xfId="256"/>
    <cellStyle name="Примечание 3 4" xfId="257"/>
    <cellStyle name="Примечание 3 5" xfId="258"/>
    <cellStyle name="Примечание 3 6" xfId="259"/>
    <cellStyle name="Примечание 3 7" xfId="260"/>
    <cellStyle name="Примечание 3 8" xfId="261"/>
    <cellStyle name="Примечание 4" xfId="262"/>
    <cellStyle name="Примечание 4 2" xfId="263"/>
    <cellStyle name="Примечание 4 3" xfId="264"/>
    <cellStyle name="Примечание 4 4" xfId="265"/>
    <cellStyle name="Примечание 4 5" xfId="266"/>
    <cellStyle name="Примечание 4 6" xfId="267"/>
    <cellStyle name="Примечание 4 7" xfId="268"/>
    <cellStyle name="Примечание 4 8" xfId="269"/>
    <cellStyle name="Примечание 5" xfId="270"/>
    <cellStyle name="Примечание 5 2" xfId="271"/>
    <cellStyle name="Примечание 5 3" xfId="272"/>
    <cellStyle name="Примечание 5 4" xfId="273"/>
    <cellStyle name="Примечание 5 5" xfId="274"/>
    <cellStyle name="Примечание 5 6" xfId="275"/>
    <cellStyle name="Примечание 5 7" xfId="276"/>
    <cellStyle name="Примечание 5 8" xfId="277"/>
    <cellStyle name="Percent" xfId="278"/>
    <cellStyle name="Связанная ячейка" xfId="279"/>
    <cellStyle name="Стиль 1" xfId="280"/>
    <cellStyle name="ТЕКСТ" xfId="281"/>
    <cellStyle name="ТЕКСТ 2" xfId="282"/>
    <cellStyle name="ТЕКСТ 3" xfId="283"/>
    <cellStyle name="ТЕКСТ 4" xfId="284"/>
    <cellStyle name="ТЕКСТ 5" xfId="285"/>
    <cellStyle name="ТЕКСТ 6" xfId="286"/>
    <cellStyle name="ТЕКСТ 7" xfId="287"/>
    <cellStyle name="ТЕКСТ 8" xfId="288"/>
    <cellStyle name="Текст предупреждения" xfId="289"/>
    <cellStyle name="Текстовый" xfId="290"/>
    <cellStyle name="Текстовый 2" xfId="291"/>
    <cellStyle name="Текстовый 3" xfId="292"/>
    <cellStyle name="Текстовый 4" xfId="293"/>
    <cellStyle name="Текстовый 5" xfId="294"/>
    <cellStyle name="Текстовый 6" xfId="295"/>
    <cellStyle name="Текстовый 7" xfId="296"/>
    <cellStyle name="Текстовый 8" xfId="297"/>
    <cellStyle name="Текстовый_BALANCE.VODOSN.2010.FACT" xfId="298"/>
    <cellStyle name="Тысячи [0]_3Com" xfId="299"/>
    <cellStyle name="Тысячи_3Com" xfId="300"/>
    <cellStyle name="ФИКСИРОВАННЫЙ" xfId="301"/>
    <cellStyle name="ФИКСИРОВАННЫЙ 2" xfId="302"/>
    <cellStyle name="ФИКСИРОВАННЫЙ 3" xfId="303"/>
    <cellStyle name="ФИКСИРОВАННЫЙ 4" xfId="304"/>
    <cellStyle name="ФИКСИРОВАННЫЙ 5" xfId="305"/>
    <cellStyle name="ФИКСИРОВАННЫЙ 6" xfId="306"/>
    <cellStyle name="ФИКСИРОВАННЫЙ 7" xfId="307"/>
    <cellStyle name="ФИКСИРОВАННЫЙ 8" xfId="308"/>
    <cellStyle name="ФИКСИРОВАННЫЙ_UT.IZM.PL.KU.2010YEAR(07.04.2010)" xfId="309"/>
    <cellStyle name="Comma" xfId="310"/>
    <cellStyle name="Comma [0]" xfId="311"/>
    <cellStyle name="Финансовый 2" xfId="312"/>
    <cellStyle name="Финансовый 3" xfId="313"/>
    <cellStyle name="Формула" xfId="314"/>
    <cellStyle name="ФормулаВБ" xfId="315"/>
    <cellStyle name="ФормулаНаКонтроль" xfId="316"/>
    <cellStyle name="Хороший" xfId="317"/>
    <cellStyle name="Џђћ–…ќ’ќ›‰" xfId="3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9;%20&#1050;&#1054;\&#1092;&#1072;&#1082;&#1090;%202013\JKH.OPEN.INFO.BALANCE.WARM_&#1043;&#1059;%20&#1087;&#1086;%20&#1050;&#1054;%20&#1087;&#1077;&#1088;&#1077;&#1076;&#1072;&#1095;&#1072;_&#1092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l3000fs01\&#1055;&#1072;&#1087;&#1082;&#1080;%20&#1087;&#1086;&#1076;&#1088;&#1072;&#1079;&#1076;&#1077;&#1083;&#1077;&#1085;&#1080;&#1081;\DOCUME~1\DarinaEA\LOCALS~1\Temp\Rar$DI54.320\JKH.OPEN.INFO.BALANCE.WARM(v6.0.1)&#1040;&#1088;&#1093;-&#1089;&#1082;_&#1082;&#1086;&#1083;&#1083;&#1077;&#1082;&#1090;&#1086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Главное управление ОАО "ТГК-2" по Костромской области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4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gc-2.ru/investors/disclosure/statements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gc-2.ru/investors/disclosure/statements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gc-2.ru/investors/disclosure/statement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gc-2.ru/investors/disclosure/statement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showGridLines="0" tabSelected="1" zoomScalePageLayoutView="0" workbookViewId="0" topLeftCell="A1">
      <selection activeCell="B7" sqref="B7"/>
    </sheetView>
  </sheetViews>
  <sheetFormatPr defaultColWidth="9.140625" defaultRowHeight="15"/>
  <cols>
    <col min="1" max="1" width="7.57421875" style="38" customWidth="1"/>
    <col min="2" max="2" width="46.57421875" style="38" customWidth="1"/>
    <col min="3" max="3" width="12.28125" style="38" customWidth="1"/>
    <col min="4" max="5" width="20.8515625" style="38" customWidth="1"/>
    <col min="6" max="6" width="21.00390625" style="38" customWidth="1"/>
    <col min="7" max="7" width="20.8515625" style="38" customWidth="1"/>
    <col min="8" max="8" width="18.7109375" style="38" customWidth="1"/>
    <col min="9" max="9" width="18.140625" style="38" customWidth="1"/>
    <col min="10" max="11" width="18.28125" style="38" customWidth="1"/>
    <col min="12" max="12" width="14.421875" style="38" bestFit="1" customWidth="1"/>
    <col min="13" max="13" width="18.7109375" style="38" bestFit="1" customWidth="1"/>
    <col min="14" max="14" width="19.7109375" style="38" bestFit="1" customWidth="1"/>
    <col min="15" max="16384" width="9.140625" style="38" customWidth="1"/>
  </cols>
  <sheetData>
    <row r="1" spans="1:9" ht="108" customHeight="1">
      <c r="A1" s="167" t="s">
        <v>230</v>
      </c>
      <c r="B1" s="168"/>
      <c r="C1" s="168"/>
      <c r="D1" s="168"/>
      <c r="E1" s="168"/>
      <c r="F1" s="168"/>
      <c r="G1" s="168"/>
      <c r="H1" s="168"/>
      <c r="I1" s="168"/>
    </row>
    <row r="2" spans="1:9" ht="36" customHeight="1">
      <c r="A2" s="187" t="s">
        <v>299</v>
      </c>
      <c r="B2" s="188"/>
      <c r="C2" s="188"/>
      <c r="D2" s="188"/>
      <c r="E2" s="188"/>
      <c r="F2" s="188"/>
      <c r="G2" s="188"/>
      <c r="H2" s="188"/>
      <c r="I2" s="188"/>
    </row>
    <row r="3" spans="1:9" ht="49.5" customHeight="1">
      <c r="A3" s="169" t="s">
        <v>0</v>
      </c>
      <c r="B3" s="170" t="s">
        <v>1</v>
      </c>
      <c r="C3" s="170" t="s">
        <v>2</v>
      </c>
      <c r="D3" s="40" t="s">
        <v>203</v>
      </c>
      <c r="E3" s="40" t="s">
        <v>204</v>
      </c>
      <c r="F3" s="40" t="s">
        <v>205</v>
      </c>
      <c r="G3" s="40" t="s">
        <v>204</v>
      </c>
      <c r="H3" s="41" t="s">
        <v>206</v>
      </c>
      <c r="I3" s="41" t="s">
        <v>207</v>
      </c>
    </row>
    <row r="4" spans="1:9" ht="40.5" customHeight="1">
      <c r="A4" s="169"/>
      <c r="B4" s="170"/>
      <c r="C4" s="170"/>
      <c r="D4" s="170" t="s">
        <v>208</v>
      </c>
      <c r="E4" s="170"/>
      <c r="F4" s="189" t="s">
        <v>209</v>
      </c>
      <c r="G4" s="190"/>
      <c r="H4" s="189" t="s">
        <v>209</v>
      </c>
      <c r="I4" s="189"/>
    </row>
    <row r="5" spans="1:9" ht="24" customHeight="1">
      <c r="A5" s="42"/>
      <c r="B5" s="42"/>
      <c r="C5" s="42"/>
      <c r="D5" s="191" t="s">
        <v>300</v>
      </c>
      <c r="E5" s="192"/>
      <c r="F5" s="192"/>
      <c r="G5" s="192"/>
      <c r="H5" s="192"/>
      <c r="I5" s="192"/>
    </row>
    <row r="6" spans="1:14" ht="57.75" customHeight="1">
      <c r="A6" s="43" t="s">
        <v>4</v>
      </c>
      <c r="B6" s="44" t="s">
        <v>210</v>
      </c>
      <c r="C6" s="39" t="s">
        <v>9</v>
      </c>
      <c r="D6" s="45">
        <v>3651311.0919000003</v>
      </c>
      <c r="E6" s="45"/>
      <c r="F6" s="45">
        <v>2728248.61449</v>
      </c>
      <c r="G6" s="45"/>
      <c r="H6" s="45">
        <v>11235.285609999999</v>
      </c>
      <c r="I6" s="45">
        <v>249868.23742651902</v>
      </c>
      <c r="J6" s="47"/>
      <c r="K6" s="47"/>
      <c r="L6" s="47"/>
      <c r="M6" s="48"/>
      <c r="N6" s="47"/>
    </row>
    <row r="7" spans="1:14" ht="53.25" customHeight="1">
      <c r="A7" s="43" t="s">
        <v>5</v>
      </c>
      <c r="B7" s="58" t="s">
        <v>231</v>
      </c>
      <c r="C7" s="39" t="s">
        <v>9</v>
      </c>
      <c r="D7" s="45">
        <v>3869103.553872133</v>
      </c>
      <c r="E7" s="45">
        <v>1945708.3079658113</v>
      </c>
      <c r="F7" s="45">
        <v>2805457.901037868</v>
      </c>
      <c r="G7" s="45">
        <v>2502061.8972895104</v>
      </c>
      <c r="H7" s="45">
        <v>12130.33109</v>
      </c>
      <c r="I7" s="45">
        <v>244893.95991</v>
      </c>
      <c r="J7" s="47"/>
      <c r="K7" s="47"/>
      <c r="L7" s="47"/>
      <c r="M7" s="47"/>
      <c r="N7" s="47"/>
    </row>
    <row r="8" spans="1:12" ht="41.25" customHeight="1">
      <c r="A8" s="43" t="s">
        <v>12</v>
      </c>
      <c r="B8" s="58" t="s">
        <v>232</v>
      </c>
      <c r="C8" s="39" t="s">
        <v>9</v>
      </c>
      <c r="D8" s="45">
        <v>1423764.56817</v>
      </c>
      <c r="E8" s="45"/>
      <c r="F8" s="45"/>
      <c r="G8" s="45"/>
      <c r="H8" s="45"/>
      <c r="I8" s="45"/>
      <c r="J8" s="47"/>
      <c r="K8" s="47"/>
      <c r="L8" s="47"/>
    </row>
    <row r="9" spans="1:12" ht="66" customHeight="1">
      <c r="A9" s="43" t="s">
        <v>14</v>
      </c>
      <c r="B9" s="58" t="s">
        <v>211</v>
      </c>
      <c r="C9" s="39" t="s">
        <v>9</v>
      </c>
      <c r="D9" s="45">
        <v>1597831.4230082887</v>
      </c>
      <c r="E9" s="45">
        <v>1592519.7721482888</v>
      </c>
      <c r="F9" s="45">
        <v>1670541.1146974252</v>
      </c>
      <c r="G9" s="45">
        <v>1670541.1146974252</v>
      </c>
      <c r="H9" s="45"/>
      <c r="I9" s="45"/>
      <c r="J9" s="47"/>
      <c r="K9" s="47"/>
      <c r="L9" s="47"/>
    </row>
    <row r="10" spans="1:11" ht="15.75">
      <c r="A10" s="50"/>
      <c r="B10" s="51" t="s">
        <v>17</v>
      </c>
      <c r="C10" s="52" t="s">
        <v>18</v>
      </c>
      <c r="D10" s="45">
        <v>1559620.9490882887</v>
      </c>
      <c r="E10" s="45">
        <v>1559620.9490882887</v>
      </c>
      <c r="F10" s="45">
        <v>920321.882117425</v>
      </c>
      <c r="G10" s="45">
        <v>920321.882117425</v>
      </c>
      <c r="H10" s="45"/>
      <c r="I10" s="45"/>
      <c r="J10" s="47"/>
      <c r="K10" s="47"/>
    </row>
    <row r="11" spans="1:11" ht="15.75">
      <c r="A11" s="53"/>
      <c r="B11" s="54" t="s">
        <v>20</v>
      </c>
      <c r="C11" s="55"/>
      <c r="D11" s="45">
        <v>315264.6965712661</v>
      </c>
      <c r="E11" s="45">
        <v>315264.6965712661</v>
      </c>
      <c r="F11" s="45">
        <v>179372.64030533147</v>
      </c>
      <c r="G11" s="45">
        <v>179372.64030533147</v>
      </c>
      <c r="H11" s="45"/>
      <c r="I11" s="45"/>
      <c r="J11" s="47"/>
      <c r="K11" s="47"/>
    </row>
    <row r="12" spans="1:11" ht="15.75">
      <c r="A12" s="53"/>
      <c r="B12" s="54" t="s">
        <v>23</v>
      </c>
      <c r="C12" s="52" t="s">
        <v>212</v>
      </c>
      <c r="D12" s="45">
        <v>4318.004150707196</v>
      </c>
      <c r="E12" s="45">
        <v>4318.004150707196</v>
      </c>
      <c r="F12" s="45">
        <v>4154.758343539726</v>
      </c>
      <c r="G12" s="45">
        <v>4154.758343539726</v>
      </c>
      <c r="H12" s="45"/>
      <c r="I12" s="45"/>
      <c r="J12" s="47"/>
      <c r="K12" s="47"/>
    </row>
    <row r="13" spans="1:11" ht="15.75">
      <c r="A13" s="53"/>
      <c r="B13" s="54" t="s">
        <v>25</v>
      </c>
      <c r="C13" s="52" t="s">
        <v>9</v>
      </c>
      <c r="D13" s="45">
        <v>198306.68072211716</v>
      </c>
      <c r="E13" s="45">
        <v>198306.68072211716</v>
      </c>
      <c r="F13" s="45">
        <v>175071.90820609874</v>
      </c>
      <c r="G13" s="45">
        <v>175071.90820609874</v>
      </c>
      <c r="H13" s="45"/>
      <c r="I13" s="45"/>
      <c r="J13" s="47"/>
      <c r="K13" s="47"/>
    </row>
    <row r="14" spans="1:11" ht="36.75" customHeight="1">
      <c r="A14" s="53"/>
      <c r="B14" s="54" t="s">
        <v>27</v>
      </c>
      <c r="C14" s="52" t="s">
        <v>18</v>
      </c>
      <c r="D14" s="45" t="s">
        <v>233</v>
      </c>
      <c r="E14" s="45" t="s">
        <v>233</v>
      </c>
      <c r="F14" s="45" t="s">
        <v>233</v>
      </c>
      <c r="G14" s="45" t="s">
        <v>233</v>
      </c>
      <c r="H14" s="45"/>
      <c r="I14" s="45"/>
      <c r="J14" s="47"/>
      <c r="K14" s="47"/>
    </row>
    <row r="15" spans="1:11" ht="15.75">
      <c r="A15" s="53"/>
      <c r="B15" s="51" t="s">
        <v>139</v>
      </c>
      <c r="C15" s="52" t="s">
        <v>18</v>
      </c>
      <c r="D15" s="45">
        <v>32898.82306</v>
      </c>
      <c r="E15" s="45">
        <v>32898.82306</v>
      </c>
      <c r="F15" s="45">
        <v>47430.78241</v>
      </c>
      <c r="G15" s="45">
        <v>47430.78241</v>
      </c>
      <c r="H15" s="45"/>
      <c r="I15" s="45"/>
      <c r="J15" s="47"/>
      <c r="K15" s="47"/>
    </row>
    <row r="16" spans="1:11" ht="15.75">
      <c r="A16" s="53"/>
      <c r="B16" s="54" t="s">
        <v>20</v>
      </c>
      <c r="C16" s="55"/>
      <c r="D16" s="45">
        <v>2719.2449300000003</v>
      </c>
      <c r="E16" s="45">
        <v>2719.2449300000003</v>
      </c>
      <c r="F16" s="45">
        <v>4675.26818</v>
      </c>
      <c r="G16" s="45">
        <v>4675.26818</v>
      </c>
      <c r="H16" s="45"/>
      <c r="I16" s="45"/>
      <c r="J16" s="47"/>
      <c r="K16" s="47"/>
    </row>
    <row r="17" spans="1:11" ht="15.75">
      <c r="A17" s="53"/>
      <c r="B17" s="54" t="s">
        <v>23</v>
      </c>
      <c r="C17" s="52" t="s">
        <v>212</v>
      </c>
      <c r="D17" s="45">
        <v>10510.48118839376</v>
      </c>
      <c r="E17" s="45">
        <v>10510.48118839376</v>
      </c>
      <c r="F17" s="45">
        <v>8557.007051667802</v>
      </c>
      <c r="G17" s="45">
        <v>8557.007051667802</v>
      </c>
      <c r="H17" s="45"/>
      <c r="I17" s="45"/>
      <c r="J17" s="47"/>
      <c r="K17" s="47"/>
    </row>
    <row r="18" spans="1:11" ht="15.75">
      <c r="A18" s="53"/>
      <c r="B18" s="54" t="s">
        <v>25</v>
      </c>
      <c r="C18" s="52" t="s">
        <v>9</v>
      </c>
      <c r="D18" s="45">
        <v>4318.250376599896</v>
      </c>
      <c r="E18" s="45">
        <v>4318.250376599896</v>
      </c>
      <c r="F18" s="45">
        <v>7424.479625301908</v>
      </c>
      <c r="G18" s="45">
        <v>7424.479625301908</v>
      </c>
      <c r="H18" s="45"/>
      <c r="I18" s="45"/>
      <c r="J18" s="47"/>
      <c r="K18" s="47"/>
    </row>
    <row r="19" spans="1:11" ht="15.75">
      <c r="A19" s="53"/>
      <c r="B19" s="54" t="s">
        <v>27</v>
      </c>
      <c r="C19" s="52" t="s">
        <v>18</v>
      </c>
      <c r="D19" s="45" t="s">
        <v>234</v>
      </c>
      <c r="E19" s="45">
        <v>0</v>
      </c>
      <c r="F19" s="45" t="s">
        <v>234</v>
      </c>
      <c r="G19" s="45" t="s">
        <v>234</v>
      </c>
      <c r="H19" s="45"/>
      <c r="I19" s="45"/>
      <c r="J19" s="47"/>
      <c r="K19" s="47"/>
    </row>
    <row r="20" spans="1:11" ht="15.75">
      <c r="A20" s="53"/>
      <c r="B20" s="51" t="s">
        <v>213</v>
      </c>
      <c r="C20" s="52" t="s">
        <v>18</v>
      </c>
      <c r="D20" s="45">
        <v>4816.221960000001</v>
      </c>
      <c r="E20" s="45">
        <v>0</v>
      </c>
      <c r="F20" s="45">
        <v>702788.4501700001</v>
      </c>
      <c r="G20" s="45">
        <v>702788.4501700001</v>
      </c>
      <c r="H20" s="45"/>
      <c r="I20" s="45"/>
      <c r="J20" s="47"/>
      <c r="K20" s="47"/>
    </row>
    <row r="21" spans="1:11" ht="15.75">
      <c r="A21" s="53"/>
      <c r="B21" s="54" t="s">
        <v>20</v>
      </c>
      <c r="C21" s="55"/>
      <c r="D21" s="45">
        <v>1545.5</v>
      </c>
      <c r="E21" s="45">
        <v>0</v>
      </c>
      <c r="F21" s="45">
        <v>277826.21265999996</v>
      </c>
      <c r="G21" s="45">
        <v>277826.21265999996</v>
      </c>
      <c r="H21" s="45"/>
      <c r="I21" s="45"/>
      <c r="J21" s="47"/>
      <c r="K21" s="47"/>
    </row>
    <row r="22" spans="1:11" ht="15.75">
      <c r="A22" s="53"/>
      <c r="B22" s="54" t="s">
        <v>23</v>
      </c>
      <c r="C22" s="52" t="s">
        <v>212</v>
      </c>
      <c r="D22" s="45">
        <v>1388.0972597864775</v>
      </c>
      <c r="E22" s="45">
        <v>0</v>
      </c>
      <c r="F22" s="45">
        <v>1254.5217720788257</v>
      </c>
      <c r="G22" s="45">
        <v>1254.5217720788257</v>
      </c>
      <c r="H22" s="45"/>
      <c r="I22" s="45"/>
      <c r="J22" s="47"/>
      <c r="K22" s="47"/>
    </row>
    <row r="23" spans="1:11" ht="15.75">
      <c r="A23" s="53"/>
      <c r="B23" s="54" t="s">
        <v>25</v>
      </c>
      <c r="C23" s="52" t="s">
        <v>9</v>
      </c>
      <c r="D23" s="45">
        <v>2670.9176449999995</v>
      </c>
      <c r="E23" s="45">
        <v>0</v>
      </c>
      <c r="F23" s="45">
        <v>354249.41753382824</v>
      </c>
      <c r="G23" s="45">
        <v>354249.41753382824</v>
      </c>
      <c r="H23" s="45"/>
      <c r="I23" s="45"/>
      <c r="J23" s="47"/>
      <c r="K23" s="47"/>
    </row>
    <row r="24" spans="1:11" ht="15.75">
      <c r="A24" s="53"/>
      <c r="B24" s="54" t="s">
        <v>27</v>
      </c>
      <c r="C24" s="52" t="s">
        <v>18</v>
      </c>
      <c r="D24" s="45" t="s">
        <v>234</v>
      </c>
      <c r="E24" s="45">
        <v>0</v>
      </c>
      <c r="F24" s="45" t="s">
        <v>234</v>
      </c>
      <c r="G24" s="45" t="s">
        <v>234</v>
      </c>
      <c r="H24" s="45"/>
      <c r="I24" s="45"/>
      <c r="J24" s="47"/>
      <c r="K24" s="47"/>
    </row>
    <row r="25" spans="1:11" ht="15.75">
      <c r="A25" s="53"/>
      <c r="B25" s="51" t="s">
        <v>214</v>
      </c>
      <c r="C25" s="52" t="s">
        <v>18</v>
      </c>
      <c r="D25" s="45">
        <v>495.4289</v>
      </c>
      <c r="E25" s="45">
        <v>0</v>
      </c>
      <c r="F25" s="45">
        <v>0</v>
      </c>
      <c r="G25" s="45">
        <v>0</v>
      </c>
      <c r="H25" s="45"/>
      <c r="I25" s="45"/>
      <c r="J25" s="47"/>
      <c r="K25" s="47"/>
    </row>
    <row r="26" spans="1:11" ht="15.75">
      <c r="A26" s="53"/>
      <c r="B26" s="54" t="s">
        <v>20</v>
      </c>
      <c r="C26" s="55"/>
      <c r="D26" s="45">
        <v>13.206</v>
      </c>
      <c r="E26" s="45">
        <v>0</v>
      </c>
      <c r="F26" s="45">
        <v>0</v>
      </c>
      <c r="G26" s="45">
        <v>0</v>
      </c>
      <c r="H26" s="45"/>
      <c r="I26" s="45"/>
      <c r="J26" s="47"/>
      <c r="K26" s="47"/>
    </row>
    <row r="27" spans="1:11" ht="15.75">
      <c r="A27" s="53"/>
      <c r="B27" s="54" t="s">
        <v>23</v>
      </c>
      <c r="C27" s="52" t="s">
        <v>212</v>
      </c>
      <c r="D27" s="45">
        <v>37515.439951537184</v>
      </c>
      <c r="E27" s="45">
        <v>0</v>
      </c>
      <c r="F27" s="45">
        <v>0</v>
      </c>
      <c r="G27" s="45">
        <v>0</v>
      </c>
      <c r="H27" s="45"/>
      <c r="I27" s="45"/>
      <c r="J27" s="47"/>
      <c r="K27" s="47"/>
    </row>
    <row r="28" spans="1:11" ht="15.75">
      <c r="A28" s="53"/>
      <c r="B28" s="54" t="s">
        <v>25</v>
      </c>
      <c r="C28" s="52" t="s">
        <v>9</v>
      </c>
      <c r="D28" s="45">
        <v>0</v>
      </c>
      <c r="E28" s="45">
        <v>0</v>
      </c>
      <c r="F28" s="45">
        <v>0</v>
      </c>
      <c r="G28" s="45">
        <v>0</v>
      </c>
      <c r="H28" s="45"/>
      <c r="I28" s="45"/>
      <c r="J28" s="47"/>
      <c r="K28" s="47"/>
    </row>
    <row r="29" spans="1:11" ht="15.75">
      <c r="A29" s="53"/>
      <c r="B29" s="54" t="s">
        <v>27</v>
      </c>
      <c r="C29" s="52" t="s">
        <v>18</v>
      </c>
      <c r="D29" s="45" t="s">
        <v>234</v>
      </c>
      <c r="E29" s="45">
        <v>0</v>
      </c>
      <c r="F29" s="45">
        <v>0</v>
      </c>
      <c r="G29" s="45">
        <v>0</v>
      </c>
      <c r="H29" s="45"/>
      <c r="I29" s="45"/>
      <c r="J29" s="47"/>
      <c r="K29" s="47"/>
    </row>
    <row r="30" spans="1:14" ht="100.5" customHeight="1">
      <c r="A30" s="43" t="s">
        <v>28</v>
      </c>
      <c r="B30" s="59" t="s">
        <v>235</v>
      </c>
      <c r="C30" s="39" t="s">
        <v>9</v>
      </c>
      <c r="D30" s="45">
        <v>47313.19450617893</v>
      </c>
      <c r="E30" s="45">
        <v>88.99911564568976</v>
      </c>
      <c r="F30" s="45">
        <v>14710.533022744514</v>
      </c>
      <c r="G30" s="45">
        <v>237.08319065610013</v>
      </c>
      <c r="H30" s="45"/>
      <c r="I30" s="45"/>
      <c r="J30" s="47"/>
      <c r="K30" s="47"/>
      <c r="L30" s="47"/>
      <c r="M30" s="47"/>
      <c r="N30" s="47"/>
    </row>
    <row r="31" spans="1:14" ht="31.5">
      <c r="A31" s="43" t="s">
        <v>30</v>
      </c>
      <c r="B31" s="56" t="s">
        <v>31</v>
      </c>
      <c r="C31" s="39" t="s">
        <v>32</v>
      </c>
      <c r="D31" s="45">
        <v>4.441161177841428</v>
      </c>
      <c r="E31" s="45">
        <v>5.377509610179187</v>
      </c>
      <c r="F31" s="45">
        <v>5.689051546308386</v>
      </c>
      <c r="G31" s="45">
        <v>9.008597906206766</v>
      </c>
      <c r="H31" s="45"/>
      <c r="I31" s="45"/>
      <c r="J31" s="47"/>
      <c r="K31" s="47"/>
      <c r="L31" s="47"/>
      <c r="N31" s="47"/>
    </row>
    <row r="32" spans="1:14" ht="31.5">
      <c r="A32" s="43" t="s">
        <v>33</v>
      </c>
      <c r="B32" s="56" t="s">
        <v>34</v>
      </c>
      <c r="C32" s="39" t="s">
        <v>35</v>
      </c>
      <c r="D32" s="45">
        <v>10653.338757945041</v>
      </c>
      <c r="E32" s="45">
        <v>16.550247623402047</v>
      </c>
      <c r="F32" s="45">
        <v>2585.7619504766394</v>
      </c>
      <c r="G32" s="45">
        <v>26.317435090842935</v>
      </c>
      <c r="H32" s="45"/>
      <c r="I32" s="45"/>
      <c r="J32" s="47"/>
      <c r="K32" s="47"/>
      <c r="L32" s="47"/>
      <c r="N32" s="47"/>
    </row>
    <row r="33" spans="1:11" ht="31.5">
      <c r="A33" s="43" t="s">
        <v>36</v>
      </c>
      <c r="B33" s="58" t="s">
        <v>215</v>
      </c>
      <c r="C33" s="39" t="s">
        <v>9</v>
      </c>
      <c r="D33" s="45">
        <v>96.47249000000001</v>
      </c>
      <c r="E33" s="45">
        <v>0</v>
      </c>
      <c r="F33" s="45">
        <v>13801.86573986075</v>
      </c>
      <c r="G33" s="45">
        <v>13801.86573986075</v>
      </c>
      <c r="H33" s="45">
        <v>6698.09397</v>
      </c>
      <c r="I33" s="45">
        <v>227235.27724</v>
      </c>
      <c r="J33" s="47"/>
      <c r="K33" s="47"/>
    </row>
    <row r="34" spans="1:11" ht="31.5">
      <c r="A34" s="43" t="s">
        <v>38</v>
      </c>
      <c r="B34" s="58" t="s">
        <v>236</v>
      </c>
      <c r="C34" s="39" t="s">
        <v>9</v>
      </c>
      <c r="D34" s="45">
        <v>9489.845700459275</v>
      </c>
      <c r="E34" s="45">
        <v>9478.271476431462</v>
      </c>
      <c r="F34" s="45">
        <v>10667.357509697835</v>
      </c>
      <c r="G34" s="45">
        <v>10667.31420335713</v>
      </c>
      <c r="H34" s="45">
        <v>3215.0546499999996</v>
      </c>
      <c r="I34" s="45">
        <v>4242.55958</v>
      </c>
      <c r="J34" s="47"/>
      <c r="K34" s="47"/>
    </row>
    <row r="35" spans="1:11" ht="31.5">
      <c r="A35" s="43" t="s">
        <v>40</v>
      </c>
      <c r="B35" s="58" t="s">
        <v>237</v>
      </c>
      <c r="C35" s="39" t="s">
        <v>9</v>
      </c>
      <c r="D35" s="45">
        <v>166450.91172826</v>
      </c>
      <c r="E35" s="45">
        <v>84595.50005702555</v>
      </c>
      <c r="F35" s="45">
        <v>283099.2918936204</v>
      </c>
      <c r="G35" s="45">
        <v>205924.59512736514</v>
      </c>
      <c r="H35" s="45">
        <v>1674.11358</v>
      </c>
      <c r="I35" s="45">
        <v>9553.10586</v>
      </c>
      <c r="J35" s="47"/>
      <c r="K35" s="47"/>
    </row>
    <row r="36" spans="1:11" ht="31.5">
      <c r="A36" s="43" t="s">
        <v>42</v>
      </c>
      <c r="B36" s="57" t="s">
        <v>43</v>
      </c>
      <c r="C36" s="39" t="s">
        <v>9</v>
      </c>
      <c r="D36" s="45">
        <v>50975.03692988987</v>
      </c>
      <c r="E36" s="45">
        <v>25992.609404099083</v>
      </c>
      <c r="F36" s="45">
        <v>88687.66230102649</v>
      </c>
      <c r="G36" s="45">
        <v>65053.577119748516</v>
      </c>
      <c r="H36" s="45">
        <v>501.40575</v>
      </c>
      <c r="I36" s="45">
        <v>2829.82329</v>
      </c>
      <c r="J36" s="47"/>
      <c r="K36" s="47"/>
    </row>
    <row r="37" spans="1:11" ht="47.25">
      <c r="A37" s="43" t="s">
        <v>44</v>
      </c>
      <c r="B37" s="58" t="s">
        <v>238</v>
      </c>
      <c r="C37" s="39" t="s">
        <v>9</v>
      </c>
      <c r="D37" s="45">
        <v>56834.33142906025</v>
      </c>
      <c r="E37" s="45">
        <v>30721.655647750646</v>
      </c>
      <c r="F37" s="45">
        <v>107053.91942729504</v>
      </c>
      <c r="G37" s="45">
        <v>79962.7873934089</v>
      </c>
      <c r="H37" s="45"/>
      <c r="I37" s="45"/>
      <c r="J37" s="47"/>
      <c r="K37" s="47"/>
    </row>
    <row r="38" spans="1:11" ht="50.25" customHeight="1">
      <c r="A38" s="43" t="s">
        <v>46</v>
      </c>
      <c r="B38" s="57" t="s">
        <v>47</v>
      </c>
      <c r="C38" s="39" t="s">
        <v>9</v>
      </c>
      <c r="D38" s="45">
        <v>12479.98668233506</v>
      </c>
      <c r="E38" s="45">
        <v>6627.491256038807</v>
      </c>
      <c r="F38" s="45">
        <v>22353.60832131587</v>
      </c>
      <c r="G38" s="45">
        <v>16194.125351947661</v>
      </c>
      <c r="H38" s="45"/>
      <c r="I38" s="45"/>
      <c r="J38" s="47"/>
      <c r="K38" s="47"/>
    </row>
    <row r="39" spans="1:11" ht="45" customHeight="1">
      <c r="A39" s="43" t="s">
        <v>48</v>
      </c>
      <c r="B39" s="58" t="s">
        <v>239</v>
      </c>
      <c r="C39" s="39" t="s">
        <v>9</v>
      </c>
      <c r="D39" s="45">
        <v>169542.05652536382</v>
      </c>
      <c r="E39" s="45">
        <v>39343.59089875378</v>
      </c>
      <c r="F39" s="45">
        <v>102528.93450526713</v>
      </c>
      <c r="G39" s="45">
        <v>81727.5952408773</v>
      </c>
      <c r="H39" s="45">
        <v>41.66314</v>
      </c>
      <c r="I39" s="45">
        <v>1033.1939399999999</v>
      </c>
      <c r="J39" s="47"/>
      <c r="K39" s="47"/>
    </row>
    <row r="40" spans="1:11" ht="56.25" customHeight="1">
      <c r="A40" s="43" t="s">
        <v>50</v>
      </c>
      <c r="B40" s="58" t="s">
        <v>240</v>
      </c>
      <c r="C40" s="39" t="s">
        <v>9</v>
      </c>
      <c r="D40" s="45">
        <v>1420.615821328485</v>
      </c>
      <c r="E40" s="45">
        <v>715.3738388977017</v>
      </c>
      <c r="F40" s="45">
        <v>1813.6076750277316</v>
      </c>
      <c r="G40" s="45">
        <v>1493.4554246134944</v>
      </c>
      <c r="H40" s="45"/>
      <c r="I40" s="45"/>
      <c r="J40" s="47"/>
      <c r="K40" s="47"/>
    </row>
    <row r="41" spans="1:11" ht="62.25" customHeight="1">
      <c r="A41" s="43" t="s">
        <v>52</v>
      </c>
      <c r="B41" s="58" t="s">
        <v>241</v>
      </c>
      <c r="C41" s="39" t="s">
        <v>9</v>
      </c>
      <c r="D41" s="45"/>
      <c r="E41" s="45"/>
      <c r="F41" s="45"/>
      <c r="G41" s="45"/>
      <c r="H41" s="45"/>
      <c r="I41" s="45"/>
      <c r="J41" s="47"/>
      <c r="K41" s="47"/>
    </row>
    <row r="42" spans="1:11" ht="20.25" customHeight="1" hidden="1">
      <c r="A42" s="43" t="s">
        <v>54</v>
      </c>
      <c r="B42" s="56" t="s">
        <v>55</v>
      </c>
      <c r="C42" s="39" t="s">
        <v>9</v>
      </c>
      <c r="D42" s="45"/>
      <c r="E42" s="45"/>
      <c r="F42" s="45"/>
      <c r="G42" s="45"/>
      <c r="H42" s="45"/>
      <c r="I42" s="45"/>
      <c r="J42" s="47"/>
      <c r="K42" s="47"/>
    </row>
    <row r="43" spans="1:11" ht="21" customHeight="1" hidden="1">
      <c r="A43" s="43" t="s">
        <v>56</v>
      </c>
      <c r="B43" s="56" t="s">
        <v>57</v>
      </c>
      <c r="C43" s="39" t="s">
        <v>9</v>
      </c>
      <c r="D43" s="45"/>
      <c r="E43" s="45"/>
      <c r="F43" s="45"/>
      <c r="G43" s="45"/>
      <c r="H43" s="45"/>
      <c r="I43" s="45"/>
      <c r="J43" s="47"/>
      <c r="K43" s="47"/>
    </row>
    <row r="44" spans="1:11" ht="47.25">
      <c r="A44" s="43" t="s">
        <v>58</v>
      </c>
      <c r="B44" s="58" t="s">
        <v>242</v>
      </c>
      <c r="C44" s="39" t="s">
        <v>9</v>
      </c>
      <c r="D44" s="45"/>
      <c r="E44" s="45"/>
      <c r="F44" s="45"/>
      <c r="G44" s="45"/>
      <c r="H44" s="45"/>
      <c r="I44" s="45"/>
      <c r="J44" s="47"/>
      <c r="K44" s="47"/>
    </row>
    <row r="45" spans="1:11" ht="15.75" hidden="1">
      <c r="A45" s="43" t="s">
        <v>60</v>
      </c>
      <c r="B45" s="56" t="s">
        <v>55</v>
      </c>
      <c r="C45" s="39" t="s">
        <v>9</v>
      </c>
      <c r="D45" s="45"/>
      <c r="E45" s="45"/>
      <c r="F45" s="45"/>
      <c r="G45" s="45"/>
      <c r="H45" s="45"/>
      <c r="I45" s="45"/>
      <c r="J45" s="47"/>
      <c r="K45" s="47"/>
    </row>
    <row r="46" spans="1:11" ht="15.75" hidden="1">
      <c r="A46" s="43" t="s">
        <v>61</v>
      </c>
      <c r="B46" s="56" t="s">
        <v>57</v>
      </c>
      <c r="C46" s="39" t="s">
        <v>9</v>
      </c>
      <c r="D46" s="45"/>
      <c r="E46" s="45"/>
      <c r="F46" s="45"/>
      <c r="G46" s="45"/>
      <c r="H46" s="45"/>
      <c r="I46" s="45"/>
      <c r="J46" s="47"/>
      <c r="K46" s="47"/>
    </row>
    <row r="47" spans="1:11" ht="99.75" customHeight="1">
      <c r="A47" s="43" t="s">
        <v>62</v>
      </c>
      <c r="B47" s="58" t="s">
        <v>243</v>
      </c>
      <c r="C47" s="39" t="s">
        <v>9</v>
      </c>
      <c r="D47" s="45">
        <v>97960.77712390733</v>
      </c>
      <c r="E47" s="45">
        <v>40633.93550353745</v>
      </c>
      <c r="F47" s="45">
        <v>173927.5392192244</v>
      </c>
      <c r="G47" s="45">
        <v>105182.64812932065</v>
      </c>
      <c r="H47" s="45"/>
      <c r="I47" s="45"/>
      <c r="J47" s="47"/>
      <c r="K47" s="47"/>
    </row>
    <row r="48" spans="1:11" ht="105" customHeight="1">
      <c r="A48" s="43" t="s">
        <v>64</v>
      </c>
      <c r="B48" s="56" t="s">
        <v>65</v>
      </c>
      <c r="C48" s="39" t="s">
        <v>18</v>
      </c>
      <c r="D48" s="45" t="s">
        <v>66</v>
      </c>
      <c r="E48" s="45" t="s">
        <v>66</v>
      </c>
      <c r="F48" s="45" t="s">
        <v>66</v>
      </c>
      <c r="G48" s="45" t="s">
        <v>66</v>
      </c>
      <c r="H48" s="45"/>
      <c r="I48" s="45"/>
      <c r="J48" s="47"/>
      <c r="K48" s="47"/>
    </row>
    <row r="49" spans="1:11" ht="66.75" customHeight="1">
      <c r="A49" s="43" t="s">
        <v>67</v>
      </c>
      <c r="B49" s="59" t="s">
        <v>244</v>
      </c>
      <c r="C49" s="39" t="s">
        <v>9</v>
      </c>
      <c r="D49" s="45">
        <v>234944.33375706093</v>
      </c>
      <c r="E49" s="45">
        <v>114991.10861934189</v>
      </c>
      <c r="F49" s="45">
        <v>316272.4667253627</v>
      </c>
      <c r="G49" s="45">
        <v>251275.73567092983</v>
      </c>
      <c r="H49" s="45"/>
      <c r="I49" s="45"/>
      <c r="J49" s="47"/>
      <c r="K49" s="47"/>
    </row>
    <row r="50" spans="1:11" ht="57.75" customHeight="1">
      <c r="A50" s="43" t="s">
        <v>6</v>
      </c>
      <c r="B50" s="44" t="s">
        <v>73</v>
      </c>
      <c r="C50" s="39" t="s">
        <v>9</v>
      </c>
      <c r="D50" s="45">
        <v>-217792.4619721328</v>
      </c>
      <c r="E50" s="45">
        <v>0</v>
      </c>
      <c r="F50" s="45">
        <v>-77209.28654786805</v>
      </c>
      <c r="G50" s="45">
        <v>0</v>
      </c>
      <c r="H50" s="45">
        <v>-895.0454800000007</v>
      </c>
      <c r="I50" s="45">
        <v>4974.2775165190105</v>
      </c>
      <c r="J50" s="47"/>
      <c r="K50" s="47"/>
    </row>
    <row r="51" spans="1:11" ht="119.25" customHeight="1">
      <c r="A51" s="43" t="s">
        <v>7</v>
      </c>
      <c r="B51" s="59" t="s">
        <v>245</v>
      </c>
      <c r="C51" s="39" t="s">
        <v>9</v>
      </c>
      <c r="D51" s="45">
        <v>0</v>
      </c>
      <c r="E51" s="45">
        <v>0</v>
      </c>
      <c r="F51" s="45">
        <v>0</v>
      </c>
      <c r="G51" s="45">
        <v>0</v>
      </c>
      <c r="H51" s="45"/>
      <c r="I51" s="45"/>
      <c r="J51" s="47"/>
      <c r="K51" s="47"/>
    </row>
    <row r="52" spans="1:11" ht="68.25" customHeight="1">
      <c r="A52" s="43" t="s">
        <v>75</v>
      </c>
      <c r="B52" s="57" t="s">
        <v>76</v>
      </c>
      <c r="C52" s="39" t="s">
        <v>9</v>
      </c>
      <c r="D52" s="45">
        <v>0</v>
      </c>
      <c r="E52" s="45">
        <v>0</v>
      </c>
      <c r="F52" s="45">
        <v>0</v>
      </c>
      <c r="G52" s="45">
        <v>0</v>
      </c>
      <c r="H52" s="45"/>
      <c r="I52" s="45"/>
      <c r="J52" s="47"/>
      <c r="K52" s="47"/>
    </row>
    <row r="53" spans="1:11" ht="84" customHeight="1">
      <c r="A53" s="43" t="s">
        <v>77</v>
      </c>
      <c r="B53" s="58" t="s">
        <v>246</v>
      </c>
      <c r="C53" s="39" t="s">
        <v>9</v>
      </c>
      <c r="D53" s="45">
        <v>239282.96605463914</v>
      </c>
      <c r="E53" s="45">
        <v>-32716.961780545585</v>
      </c>
      <c r="F53" s="45">
        <v>23566.417335373088</v>
      </c>
      <c r="G53" s="45">
        <v>-70743.51769450979</v>
      </c>
      <c r="H53" s="45"/>
      <c r="I53" s="45"/>
      <c r="J53" s="47"/>
      <c r="K53" s="47"/>
    </row>
    <row r="54" spans="1:11" ht="30.75" customHeight="1">
      <c r="A54" s="43" t="s">
        <v>79</v>
      </c>
      <c r="B54" s="57" t="s">
        <v>80</v>
      </c>
      <c r="C54" s="39" t="s">
        <v>9</v>
      </c>
      <c r="D54" s="45">
        <v>6277.131828494603</v>
      </c>
      <c r="E54" s="45">
        <v>4820.718508707972</v>
      </c>
      <c r="F54" s="45">
        <v>34567.72121901205</v>
      </c>
      <c r="G54" s="45">
        <v>8937.147320518823</v>
      </c>
      <c r="H54" s="45"/>
      <c r="I54" s="45"/>
      <c r="J54" s="47"/>
      <c r="K54" s="47"/>
    </row>
    <row r="55" spans="1:11" ht="25.5" customHeight="1">
      <c r="A55" s="43" t="s">
        <v>255</v>
      </c>
      <c r="B55" s="44" t="s">
        <v>82</v>
      </c>
      <c r="C55" s="39" t="s">
        <v>9</v>
      </c>
      <c r="D55" s="45">
        <v>400977.07665555814</v>
      </c>
      <c r="E55" s="45">
        <v>255.07665555815183</v>
      </c>
      <c r="F55" s="45">
        <v>89454</v>
      </c>
      <c r="G55" s="45">
        <v>0</v>
      </c>
      <c r="H55" s="45"/>
      <c r="I55" s="45"/>
      <c r="J55" s="47"/>
      <c r="K55" s="47"/>
    </row>
    <row r="56" spans="1:11" ht="117.75" customHeight="1">
      <c r="A56" s="43" t="s">
        <v>81</v>
      </c>
      <c r="B56" s="58" t="s">
        <v>247</v>
      </c>
      <c r="C56" s="39" t="s">
        <v>18</v>
      </c>
      <c r="D56" s="45"/>
      <c r="E56" s="45"/>
      <c r="F56" s="45"/>
      <c r="G56" s="45"/>
      <c r="H56" s="45"/>
      <c r="I56" s="45"/>
      <c r="J56" s="47"/>
      <c r="K56" s="47"/>
    </row>
    <row r="57" spans="1:11" ht="86.25" customHeight="1">
      <c r="A57" s="43" t="s">
        <v>83</v>
      </c>
      <c r="B57" s="58" t="s">
        <v>216</v>
      </c>
      <c r="C57" s="39" t="s">
        <v>87</v>
      </c>
      <c r="D57" s="45"/>
      <c r="E57" s="45"/>
      <c r="F57" s="45"/>
      <c r="G57" s="45"/>
      <c r="H57" s="45"/>
      <c r="I57" s="45"/>
      <c r="J57" s="47"/>
      <c r="K57" s="47"/>
    </row>
    <row r="58" spans="1:11" ht="15.75">
      <c r="A58" s="43"/>
      <c r="B58" s="44" t="s">
        <v>217</v>
      </c>
      <c r="C58" s="39" t="s">
        <v>87</v>
      </c>
      <c r="D58" s="45">
        <v>1368</v>
      </c>
      <c r="E58" s="45">
        <v>1368</v>
      </c>
      <c r="F58" s="45">
        <v>0</v>
      </c>
      <c r="G58" s="45">
        <v>0</v>
      </c>
      <c r="H58" s="45"/>
      <c r="I58" s="45"/>
      <c r="J58" s="47"/>
      <c r="K58" s="47"/>
    </row>
    <row r="59" spans="1:11" ht="15.75">
      <c r="A59" s="43"/>
      <c r="B59" s="44" t="s">
        <v>218</v>
      </c>
      <c r="C59" s="39" t="s">
        <v>87</v>
      </c>
      <c r="D59" s="193">
        <v>2.124</v>
      </c>
      <c r="E59" s="49"/>
      <c r="F59" s="49"/>
      <c r="G59" s="49"/>
      <c r="H59" s="49"/>
      <c r="I59" s="49"/>
      <c r="J59" s="47"/>
      <c r="K59" s="47"/>
    </row>
    <row r="60" spans="1:11" ht="15.75">
      <c r="A60" s="43"/>
      <c r="B60" s="44" t="s">
        <v>219</v>
      </c>
      <c r="C60" s="39" t="s">
        <v>87</v>
      </c>
      <c r="D60" s="193"/>
      <c r="E60" s="49"/>
      <c r="F60" s="49"/>
      <c r="G60" s="49"/>
      <c r="H60" s="49"/>
      <c r="I60" s="49"/>
      <c r="J60" s="47"/>
      <c r="K60" s="47"/>
    </row>
    <row r="61" spans="1:11" ht="15.75">
      <c r="A61" s="43"/>
      <c r="B61" s="44" t="s">
        <v>220</v>
      </c>
      <c r="C61" s="39" t="s">
        <v>87</v>
      </c>
      <c r="D61" s="49"/>
      <c r="E61" s="49"/>
      <c r="F61" s="49">
        <v>679</v>
      </c>
      <c r="G61" s="49">
        <v>679</v>
      </c>
      <c r="H61" s="49"/>
      <c r="I61" s="49"/>
      <c r="J61" s="47"/>
      <c r="K61" s="47"/>
    </row>
    <row r="62" spans="1:11" ht="15.75">
      <c r="A62" s="43"/>
      <c r="B62" s="44" t="s">
        <v>221</v>
      </c>
      <c r="C62" s="39" t="s">
        <v>87</v>
      </c>
      <c r="D62" s="49"/>
      <c r="E62" s="49"/>
      <c r="F62" s="49">
        <v>1105</v>
      </c>
      <c r="G62" s="49">
        <v>1105</v>
      </c>
      <c r="H62" s="49"/>
      <c r="I62" s="49"/>
      <c r="J62" s="47"/>
      <c r="K62" s="47"/>
    </row>
    <row r="63" spans="1:11" ht="68.25" customHeight="1">
      <c r="A63" s="43" t="s">
        <v>85</v>
      </c>
      <c r="B63" s="58" t="s">
        <v>248</v>
      </c>
      <c r="C63" s="39" t="s">
        <v>87</v>
      </c>
      <c r="D63" s="49">
        <v>1560.937868</v>
      </c>
      <c r="E63" s="49">
        <v>0</v>
      </c>
      <c r="F63" s="49">
        <v>1512.6258</v>
      </c>
      <c r="G63" s="49">
        <v>0</v>
      </c>
      <c r="H63" s="49"/>
      <c r="I63" s="49"/>
      <c r="J63" s="47"/>
      <c r="K63" s="47"/>
    </row>
    <row r="64" spans="1:12" ht="79.5" customHeight="1">
      <c r="A64" s="43" t="s">
        <v>95</v>
      </c>
      <c r="B64" s="58" t="s">
        <v>249</v>
      </c>
      <c r="C64" s="39" t="s">
        <v>99</v>
      </c>
      <c r="D64" s="49">
        <v>2703.0473019982574</v>
      </c>
      <c r="E64" s="49">
        <v>2697.017</v>
      </c>
      <c r="F64" s="49">
        <v>2955.144</v>
      </c>
      <c r="G64" s="49">
        <v>2955.144</v>
      </c>
      <c r="H64" s="49">
        <v>274.903</v>
      </c>
      <c r="I64" s="49">
        <v>8502.059497369999</v>
      </c>
      <c r="J64" s="47"/>
      <c r="K64" s="47"/>
      <c r="L64" s="47"/>
    </row>
    <row r="65" spans="1:14" ht="127.5" customHeight="1">
      <c r="A65" s="43" t="s">
        <v>97</v>
      </c>
      <c r="B65" s="58" t="s">
        <v>250</v>
      </c>
      <c r="C65" s="39" t="s">
        <v>99</v>
      </c>
      <c r="D65" s="49">
        <v>2580.7617229999996</v>
      </c>
      <c r="E65" s="49">
        <v>0</v>
      </c>
      <c r="F65" s="49">
        <v>2589.5640007099996</v>
      </c>
      <c r="G65" s="49">
        <v>0</v>
      </c>
      <c r="H65" s="49"/>
      <c r="I65" s="49"/>
      <c r="J65" s="47"/>
      <c r="K65" s="47"/>
      <c r="L65" s="47"/>
      <c r="M65" s="47"/>
      <c r="N65" s="47"/>
    </row>
    <row r="66" spans="1:11" ht="86.25" customHeight="1">
      <c r="A66" s="43" t="s">
        <v>256</v>
      </c>
      <c r="B66" s="44" t="s">
        <v>103</v>
      </c>
      <c r="C66" s="39" t="s">
        <v>99</v>
      </c>
      <c r="D66" s="49">
        <v>2580.7617229999996</v>
      </c>
      <c r="E66" s="49">
        <v>0</v>
      </c>
      <c r="F66" s="49">
        <v>2589.5640007099996</v>
      </c>
      <c r="G66" s="49">
        <v>0</v>
      </c>
      <c r="H66" s="49">
        <v>274.903</v>
      </c>
      <c r="I66" s="49">
        <v>8502.059497369999</v>
      </c>
      <c r="J66" s="47"/>
      <c r="K66" s="47"/>
    </row>
    <row r="67" spans="1:11" ht="29.25" customHeight="1">
      <c r="A67" s="43" t="s">
        <v>257</v>
      </c>
      <c r="B67" s="57" t="s">
        <v>105</v>
      </c>
      <c r="C67" s="39" t="s">
        <v>99</v>
      </c>
      <c r="D67" s="49">
        <v>2040.193124</v>
      </c>
      <c r="E67" s="49">
        <v>0</v>
      </c>
      <c r="F67" s="49">
        <v>2328.155889</v>
      </c>
      <c r="G67" s="49">
        <v>0</v>
      </c>
      <c r="H67" s="49">
        <v>274.903</v>
      </c>
      <c r="I67" s="49">
        <v>8502.059497369999</v>
      </c>
      <c r="J67" s="47"/>
      <c r="K67" s="47"/>
    </row>
    <row r="68" spans="1:11" ht="47.25">
      <c r="A68" s="43" t="s">
        <v>258</v>
      </c>
      <c r="B68" s="57" t="s">
        <v>107</v>
      </c>
      <c r="C68" s="39" t="s">
        <v>99</v>
      </c>
      <c r="D68" s="49">
        <v>540.5685989999997</v>
      </c>
      <c r="E68" s="49">
        <v>0</v>
      </c>
      <c r="F68" s="49">
        <v>261.4081117099995</v>
      </c>
      <c r="G68" s="49">
        <v>0</v>
      </c>
      <c r="H68" s="49"/>
      <c r="I68" s="49"/>
      <c r="J68" s="47"/>
      <c r="K68" s="47"/>
    </row>
    <row r="69" spans="1:11" ht="70.5" customHeight="1">
      <c r="A69" s="43" t="s">
        <v>100</v>
      </c>
      <c r="B69" s="58" t="s">
        <v>259</v>
      </c>
      <c r="C69" s="39" t="s">
        <v>260</v>
      </c>
      <c r="D69" s="49">
        <v>411944</v>
      </c>
      <c r="E69" s="49">
        <v>0</v>
      </c>
      <c r="F69" s="49">
        <v>394337</v>
      </c>
      <c r="G69" s="49">
        <v>0</v>
      </c>
      <c r="H69" s="49">
        <v>0</v>
      </c>
      <c r="I69" s="49">
        <v>0</v>
      </c>
      <c r="J69" s="47"/>
      <c r="K69" s="47"/>
    </row>
    <row r="70" spans="1:11" ht="39" customHeight="1">
      <c r="A70" s="43" t="s">
        <v>102</v>
      </c>
      <c r="B70" s="58" t="s">
        <v>223</v>
      </c>
      <c r="C70" s="39" t="s">
        <v>99</v>
      </c>
      <c r="D70" s="49">
        <v>419.057</v>
      </c>
      <c r="E70" s="49">
        <v>0</v>
      </c>
      <c r="F70" s="49">
        <v>380.202</v>
      </c>
      <c r="G70" s="49">
        <v>0</v>
      </c>
      <c r="H70" s="49">
        <v>0</v>
      </c>
      <c r="I70" s="49">
        <v>0</v>
      </c>
      <c r="J70" s="47"/>
      <c r="K70" s="47"/>
    </row>
    <row r="71" spans="1:11" ht="47.25">
      <c r="A71" s="43" t="s">
        <v>108</v>
      </c>
      <c r="B71" s="58" t="s">
        <v>251</v>
      </c>
      <c r="C71" s="39" t="s">
        <v>114</v>
      </c>
      <c r="D71" s="49">
        <v>293.7143074360279</v>
      </c>
      <c r="E71" s="49">
        <v>129.4670021977879</v>
      </c>
      <c r="F71" s="49">
        <v>396.6323768873493</v>
      </c>
      <c r="G71" s="49">
        <v>266.159716562638</v>
      </c>
      <c r="H71" s="49">
        <v>2.4</v>
      </c>
      <c r="I71" s="49">
        <v>10</v>
      </c>
      <c r="J71" s="47"/>
      <c r="K71" s="47"/>
    </row>
    <row r="72" spans="1:11" ht="47.25">
      <c r="A72" s="43" t="s">
        <v>110</v>
      </c>
      <c r="B72" s="58" t="s">
        <v>252</v>
      </c>
      <c r="C72" s="39" t="s">
        <v>114</v>
      </c>
      <c r="D72" s="49">
        <v>42.56301359339635</v>
      </c>
      <c r="E72" s="49">
        <v>22.51631367018689</v>
      </c>
      <c r="F72" s="49">
        <v>81.57191527343767</v>
      </c>
      <c r="G72" s="49">
        <v>60.79880056594551</v>
      </c>
      <c r="H72" s="49"/>
      <c r="I72" s="49"/>
      <c r="J72" s="47"/>
      <c r="K72" s="47"/>
    </row>
    <row r="73" spans="1:11" ht="99.75" customHeight="1">
      <c r="A73" s="43" t="s">
        <v>112</v>
      </c>
      <c r="B73" s="58" t="s">
        <v>253</v>
      </c>
      <c r="C73" s="39" t="s">
        <v>119</v>
      </c>
      <c r="D73" s="49"/>
      <c r="E73" s="49"/>
      <c r="F73" s="49"/>
      <c r="G73" s="49"/>
      <c r="H73" s="49"/>
      <c r="I73" s="49"/>
      <c r="J73" s="47"/>
      <c r="K73" s="47"/>
    </row>
    <row r="74" spans="1:11" ht="15.75">
      <c r="A74" s="43"/>
      <c r="B74" s="44" t="s">
        <v>217</v>
      </c>
      <c r="C74" s="39"/>
      <c r="D74" s="90">
        <v>136.68842280193266</v>
      </c>
      <c r="E74" s="90">
        <v>136.68842280193266</v>
      </c>
      <c r="F74" s="90"/>
      <c r="G74" s="90"/>
      <c r="H74" s="49"/>
      <c r="I74" s="49"/>
      <c r="J74" s="47"/>
      <c r="K74" s="47"/>
    </row>
    <row r="75" spans="1:11" ht="15.75">
      <c r="A75" s="43"/>
      <c r="B75" s="44" t="s">
        <v>218</v>
      </c>
      <c r="C75" s="39"/>
      <c r="D75" s="91">
        <v>192.08401181328168</v>
      </c>
      <c r="E75" s="91"/>
      <c r="F75" s="91"/>
      <c r="G75" s="91"/>
      <c r="H75" s="74"/>
      <c r="I75" s="74"/>
      <c r="J75" s="47"/>
      <c r="K75" s="47"/>
    </row>
    <row r="76" spans="1:11" ht="15.75">
      <c r="A76" s="43"/>
      <c r="B76" s="44" t="s">
        <v>219</v>
      </c>
      <c r="C76" s="39"/>
      <c r="D76" s="91">
        <v>135.25942206316802</v>
      </c>
      <c r="E76" s="91"/>
      <c r="F76" s="91"/>
      <c r="G76" s="91"/>
      <c r="H76" s="74"/>
      <c r="I76" s="74"/>
      <c r="J76" s="47"/>
      <c r="K76" s="47"/>
    </row>
    <row r="77" spans="1:11" ht="15.75">
      <c r="A77" s="43"/>
      <c r="B77" s="44" t="s">
        <v>220</v>
      </c>
      <c r="C77" s="39"/>
      <c r="D77" s="91"/>
      <c r="E77" s="91"/>
      <c r="F77" s="91">
        <v>138.08756946737483</v>
      </c>
      <c r="G77" s="91">
        <v>138.08756946737483</v>
      </c>
      <c r="H77" s="74"/>
      <c r="I77" s="74"/>
      <c r="J77" s="47"/>
      <c r="K77" s="47"/>
    </row>
    <row r="78" spans="1:11" ht="15.75">
      <c r="A78" s="43"/>
      <c r="B78" s="44" t="s">
        <v>221</v>
      </c>
      <c r="C78" s="60"/>
      <c r="D78" s="92"/>
      <c r="E78" s="92"/>
      <c r="F78" s="91">
        <v>136.67860438776793</v>
      </c>
      <c r="G78" s="92">
        <v>136.67860438776793</v>
      </c>
      <c r="H78" s="45"/>
      <c r="I78" s="45"/>
      <c r="J78" s="47"/>
      <c r="K78" s="47"/>
    </row>
    <row r="79" spans="1:11" ht="111" customHeight="1">
      <c r="A79" s="43" t="s">
        <v>115</v>
      </c>
      <c r="B79" s="58" t="s">
        <v>224</v>
      </c>
      <c r="C79" s="39" t="s">
        <v>125</v>
      </c>
      <c r="D79" s="61" t="s">
        <v>304</v>
      </c>
      <c r="E79" s="61">
        <v>0</v>
      </c>
      <c r="F79" s="61">
        <v>0</v>
      </c>
      <c r="G79" s="61" t="s">
        <v>305</v>
      </c>
      <c r="H79" s="61"/>
      <c r="I79" s="61"/>
      <c r="J79" s="47"/>
      <c r="K79" s="47"/>
    </row>
    <row r="80" spans="1:11" ht="115.5" customHeight="1">
      <c r="A80" s="43" t="s">
        <v>117</v>
      </c>
      <c r="B80" s="58" t="s">
        <v>225</v>
      </c>
      <c r="C80" s="39" t="s">
        <v>128</v>
      </c>
      <c r="D80" s="61" t="s">
        <v>306</v>
      </c>
      <c r="E80" s="61">
        <v>0</v>
      </c>
      <c r="F80" s="61">
        <v>0</v>
      </c>
      <c r="G80" s="61" t="s">
        <v>307</v>
      </c>
      <c r="H80" s="61"/>
      <c r="I80" s="61"/>
      <c r="J80" s="47"/>
      <c r="K80" s="47"/>
    </row>
    <row r="81" spans="1:11" ht="15.75" hidden="1">
      <c r="A81" s="62"/>
      <c r="B81" s="63"/>
      <c r="C81" s="64"/>
      <c r="D81" s="65"/>
      <c r="E81" s="65"/>
      <c r="F81" s="65"/>
      <c r="G81" s="66"/>
      <c r="H81" s="46"/>
      <c r="I81" s="46"/>
      <c r="J81" s="67"/>
      <c r="K81" s="47"/>
    </row>
    <row r="82" spans="1:11" ht="15.75" hidden="1">
      <c r="A82" s="62"/>
      <c r="B82" s="63"/>
      <c r="C82" s="64"/>
      <c r="D82" s="66"/>
      <c r="E82" s="66"/>
      <c r="F82" s="66"/>
      <c r="G82" s="66"/>
      <c r="H82" s="46"/>
      <c r="I82" s="46"/>
      <c r="J82" s="67"/>
      <c r="K82" s="47"/>
    </row>
    <row r="83" spans="1:11" ht="15.75" hidden="1">
      <c r="A83" s="43" t="s">
        <v>129</v>
      </c>
      <c r="B83" s="44" t="s">
        <v>130</v>
      </c>
      <c r="C83" s="39" t="s">
        <v>18</v>
      </c>
      <c r="D83" s="49"/>
      <c r="E83" s="49"/>
      <c r="F83" s="46"/>
      <c r="G83" s="46"/>
      <c r="H83" s="46"/>
      <c r="I83" s="46"/>
      <c r="J83" s="67"/>
      <c r="K83" s="47"/>
    </row>
    <row r="84" spans="1:6" ht="15.75" hidden="1">
      <c r="A84" s="68"/>
      <c r="B84" s="68"/>
      <c r="C84" s="68"/>
      <c r="D84" s="68"/>
      <c r="E84" s="68"/>
      <c r="F84" s="66"/>
    </row>
    <row r="85" spans="1:5" ht="26.25" customHeight="1">
      <c r="A85" s="69"/>
      <c r="B85" s="166"/>
      <c r="C85" s="166"/>
      <c r="D85" s="166"/>
      <c r="E85" s="164"/>
    </row>
    <row r="86" spans="2:8" ht="20.25">
      <c r="B86" s="194" t="s">
        <v>301</v>
      </c>
      <c r="C86" s="195"/>
      <c r="D86" s="194"/>
      <c r="E86" s="194"/>
      <c r="F86" s="194"/>
      <c r="G86" s="194"/>
      <c r="H86" s="194"/>
    </row>
    <row r="87" spans="2:9" ht="20.25">
      <c r="B87" s="194" t="s">
        <v>302</v>
      </c>
      <c r="C87" s="194"/>
      <c r="D87" s="196"/>
      <c r="E87" s="196"/>
      <c r="F87" s="196"/>
      <c r="G87" s="197" t="s">
        <v>303</v>
      </c>
      <c r="H87" s="194"/>
      <c r="I87" s="47"/>
    </row>
    <row r="88" spans="4:9" ht="15.75">
      <c r="D88" s="47"/>
      <c r="E88" s="47"/>
      <c r="F88" s="47"/>
      <c r="G88" s="47"/>
      <c r="H88" s="47"/>
      <c r="I88" s="47"/>
    </row>
    <row r="92" s="70" customFormat="1" ht="15.75"/>
    <row r="93" s="70" customFormat="1" ht="15.75"/>
    <row r="94" spans="5:7" s="70" customFormat="1" ht="15.75">
      <c r="E94" s="93"/>
      <c r="G94" s="93"/>
    </row>
    <row r="95" s="70" customFormat="1" ht="15.75"/>
    <row r="96" spans="4:7" s="71" customFormat="1" ht="15.75">
      <c r="D96" s="72"/>
      <c r="E96" s="94"/>
      <c r="F96" s="72"/>
      <c r="G96" s="94"/>
    </row>
    <row r="97" s="70" customFormat="1" ht="15.75">
      <c r="G97" s="93"/>
    </row>
    <row r="98" s="70" customFormat="1" ht="15.75"/>
    <row r="99" spans="4:7" s="71" customFormat="1" ht="15.75">
      <c r="D99" s="72"/>
      <c r="F99" s="72"/>
      <c r="G99" s="94"/>
    </row>
    <row r="100" spans="4:6" s="70" customFormat="1" ht="15.75">
      <c r="D100" s="73"/>
      <c r="F100" s="73"/>
    </row>
    <row r="101" spans="4:6" s="70" customFormat="1" ht="15.75">
      <c r="D101" s="73"/>
      <c r="F101" s="73"/>
    </row>
    <row r="102" s="70" customFormat="1" ht="15.75"/>
  </sheetData>
  <sheetProtection/>
  <mergeCells count="11">
    <mergeCell ref="D4:E4"/>
    <mergeCell ref="F4:G4"/>
    <mergeCell ref="H4:I4"/>
    <mergeCell ref="D5:I5"/>
    <mergeCell ref="D59:D60"/>
    <mergeCell ref="B85:D85"/>
    <mergeCell ref="A1:I1"/>
    <mergeCell ref="A2:I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selection activeCell="C43" sqref="C43"/>
    </sheetView>
  </sheetViews>
  <sheetFormatPr defaultColWidth="9.140625" defaultRowHeight="15"/>
  <cols>
    <col min="1" max="1" width="47.7109375" style="95" customWidth="1"/>
    <col min="2" max="2" width="14.140625" style="95" customWidth="1"/>
    <col min="3" max="3" width="29.7109375" style="95" customWidth="1"/>
    <col min="4" max="6" width="9.140625" style="95" customWidth="1"/>
    <col min="7" max="7" width="11.7109375" style="95" bestFit="1" customWidth="1"/>
    <col min="8" max="16384" width="9.140625" style="95" customWidth="1"/>
  </cols>
  <sheetData>
    <row r="1" spans="1:3" ht="60" customHeight="1">
      <c r="A1" s="173" t="s">
        <v>295</v>
      </c>
      <c r="B1" s="173"/>
      <c r="C1" s="173"/>
    </row>
    <row r="2" ht="14.25" customHeight="1"/>
    <row r="3" spans="1:3" ht="16.5" customHeight="1">
      <c r="A3" s="96" t="s">
        <v>182</v>
      </c>
      <c r="B3" s="174" t="s">
        <v>296</v>
      </c>
      <c r="C3" s="174"/>
    </row>
    <row r="4" spans="1:3" ht="31.5" customHeight="1">
      <c r="A4" s="96" t="s">
        <v>181</v>
      </c>
      <c r="B4" s="175" t="s">
        <v>183</v>
      </c>
      <c r="C4" s="175"/>
    </row>
    <row r="5" spans="1:3" ht="15">
      <c r="A5" s="96" t="s">
        <v>180</v>
      </c>
      <c r="B5" s="176" t="s">
        <v>297</v>
      </c>
      <c r="C5" s="177"/>
    </row>
    <row r="6" spans="1:3" ht="15">
      <c r="A6" s="98"/>
      <c r="B6" s="98"/>
      <c r="C6" s="98"/>
    </row>
    <row r="7" spans="1:3" ht="14.25" customHeight="1">
      <c r="A7" s="98"/>
      <c r="B7" s="98"/>
      <c r="C7" s="98"/>
    </row>
    <row r="8" spans="1:3" ht="28.5">
      <c r="A8" s="99" t="s">
        <v>179</v>
      </c>
      <c r="B8" s="97" t="s">
        <v>178</v>
      </c>
      <c r="C8" s="99" t="s">
        <v>177</v>
      </c>
    </row>
    <row r="9" spans="1:3" ht="31.5" customHeight="1">
      <c r="A9" s="100" t="s">
        <v>176</v>
      </c>
      <c r="B9" s="100"/>
      <c r="C9" s="101" t="s">
        <v>175</v>
      </c>
    </row>
    <row r="10" spans="1:3" ht="15">
      <c r="A10" s="100" t="s">
        <v>174</v>
      </c>
      <c r="B10" s="100"/>
      <c r="C10" s="102">
        <v>939860.0280599999</v>
      </c>
    </row>
    <row r="11" spans="1:7" ht="48.75" customHeight="1">
      <c r="A11" s="100" t="s">
        <v>173</v>
      </c>
      <c r="B11" s="101" t="s">
        <v>156</v>
      </c>
      <c r="C11" s="102">
        <v>947931.2813651483</v>
      </c>
      <c r="G11" s="103"/>
    </row>
    <row r="12" spans="1:3" ht="30">
      <c r="A12" s="104" t="s">
        <v>172</v>
      </c>
      <c r="B12" s="101" t="s">
        <v>156</v>
      </c>
      <c r="C12" s="102"/>
    </row>
    <row r="13" spans="1:3" ht="16.5" customHeight="1">
      <c r="A13" s="104" t="s">
        <v>298</v>
      </c>
      <c r="B13" s="101" t="s">
        <v>156</v>
      </c>
      <c r="C13" s="102">
        <v>515058.4550505327</v>
      </c>
    </row>
    <row r="14" spans="1:3" ht="45">
      <c r="A14" s="104" t="s">
        <v>171</v>
      </c>
      <c r="B14" s="101" t="s">
        <v>156</v>
      </c>
      <c r="C14" s="102">
        <v>770.6045899999998</v>
      </c>
    </row>
    <row r="15" spans="1:3" ht="15">
      <c r="A15" s="105" t="s">
        <v>170</v>
      </c>
      <c r="B15" s="101" t="s">
        <v>185</v>
      </c>
      <c r="C15" s="102"/>
    </row>
    <row r="16" spans="1:3" ht="15">
      <c r="A16" s="105" t="s">
        <v>169</v>
      </c>
      <c r="B16" s="101" t="s">
        <v>156</v>
      </c>
      <c r="C16" s="102"/>
    </row>
    <row r="17" spans="1:3" ht="29.25" customHeight="1">
      <c r="A17" s="104" t="s">
        <v>168</v>
      </c>
      <c r="B17" s="101" t="s">
        <v>156</v>
      </c>
      <c r="C17" s="102">
        <v>733.4633357035656</v>
      </c>
    </row>
    <row r="18" spans="1:5" ht="28.5" customHeight="1">
      <c r="A18" s="104" t="s">
        <v>261</v>
      </c>
      <c r="B18" s="101" t="s">
        <v>156</v>
      </c>
      <c r="C18" s="102">
        <v>3510.668654049685</v>
      </c>
      <c r="E18" s="106">
        <v>154.6</v>
      </c>
    </row>
    <row r="19" spans="1:5" ht="45">
      <c r="A19" s="104" t="s">
        <v>167</v>
      </c>
      <c r="B19" s="101" t="s">
        <v>156</v>
      </c>
      <c r="C19" s="102">
        <v>55405.73416492427</v>
      </c>
      <c r="E19" s="106">
        <v>6499.9</v>
      </c>
    </row>
    <row r="20" spans="1:6" ht="60">
      <c r="A20" s="104" t="s">
        <v>166</v>
      </c>
      <c r="B20" s="101" t="s">
        <v>156</v>
      </c>
      <c r="C20" s="102">
        <v>152294.2076441227</v>
      </c>
      <c r="E20" s="106">
        <v>1868.5</v>
      </c>
      <c r="F20" s="107"/>
    </row>
    <row r="21" spans="1:5" ht="30">
      <c r="A21" s="104" t="s">
        <v>165</v>
      </c>
      <c r="B21" s="101" t="s">
        <v>156</v>
      </c>
      <c r="C21" s="102"/>
      <c r="E21" s="106">
        <v>2991.5</v>
      </c>
    </row>
    <row r="22" spans="1:5" ht="28.5" customHeight="1">
      <c r="A22" s="108" t="s">
        <v>164</v>
      </c>
      <c r="B22" s="101" t="s">
        <v>156</v>
      </c>
      <c r="C22" s="102"/>
      <c r="E22" s="106"/>
    </row>
    <row r="23" spans="1:6" ht="30">
      <c r="A23" s="104" t="s">
        <v>163</v>
      </c>
      <c r="B23" s="101" t="s">
        <v>156</v>
      </c>
      <c r="C23" s="102"/>
      <c r="E23" s="106">
        <v>7799.1</v>
      </c>
      <c r="F23" s="107"/>
    </row>
    <row r="24" spans="1:5" ht="27.75" customHeight="1">
      <c r="A24" s="108" t="s">
        <v>162</v>
      </c>
      <c r="B24" s="101" t="s">
        <v>156</v>
      </c>
      <c r="C24" s="102"/>
      <c r="E24" s="106"/>
    </row>
    <row r="25" spans="1:5" ht="30">
      <c r="A25" s="104" t="s">
        <v>186</v>
      </c>
      <c r="B25" s="101" t="s">
        <v>156</v>
      </c>
      <c r="C25" s="102">
        <v>36609.64264157826</v>
      </c>
      <c r="E25" s="106">
        <v>818.4</v>
      </c>
    </row>
    <row r="26" spans="1:3" ht="60">
      <c r="A26" s="104" t="s">
        <v>161</v>
      </c>
      <c r="B26" s="101" t="s">
        <v>156</v>
      </c>
      <c r="C26" s="102">
        <v>16138.470276460936</v>
      </c>
    </row>
    <row r="27" spans="1:4" ht="15">
      <c r="A27" s="104" t="s">
        <v>187</v>
      </c>
      <c r="B27" s="101" t="s">
        <v>156</v>
      </c>
      <c r="C27" s="102">
        <f>C11-SUM(C12:C26)</f>
        <v>167410.0350077761</v>
      </c>
      <c r="D27" s="109"/>
    </row>
    <row r="28" spans="1:3" ht="15">
      <c r="A28" s="100" t="s">
        <v>160</v>
      </c>
      <c r="B28" s="101" t="s">
        <v>156</v>
      </c>
      <c r="C28" s="102">
        <f>C10-C11</f>
        <v>-8071.253305148333</v>
      </c>
    </row>
    <row r="29" spans="1:3" ht="15">
      <c r="A29" s="100" t="s">
        <v>159</v>
      </c>
      <c r="B29" s="101" t="s">
        <v>156</v>
      </c>
      <c r="C29" s="102"/>
    </row>
    <row r="30" spans="1:3" ht="72" customHeight="1">
      <c r="A30" s="104" t="s">
        <v>158</v>
      </c>
      <c r="B30" s="101" t="s">
        <v>156</v>
      </c>
      <c r="C30" s="102"/>
    </row>
    <row r="31" spans="1:3" ht="30">
      <c r="A31" s="100" t="s">
        <v>188</v>
      </c>
      <c r="B31" s="101" t="s">
        <v>156</v>
      </c>
      <c r="C31" s="102">
        <v>166205</v>
      </c>
    </row>
    <row r="32" spans="1:3" ht="16.5" customHeight="1">
      <c r="A32" s="104" t="s">
        <v>157</v>
      </c>
      <c r="B32" s="101" t="s">
        <v>156</v>
      </c>
      <c r="C32" s="115">
        <v>2228</v>
      </c>
    </row>
    <row r="33" spans="1:3" ht="45">
      <c r="A33" s="100" t="s">
        <v>189</v>
      </c>
      <c r="B33" s="101"/>
      <c r="C33" s="116" t="s">
        <v>201</v>
      </c>
    </row>
    <row r="34" spans="1:3" ht="15">
      <c r="A34" s="100" t="s">
        <v>190</v>
      </c>
      <c r="B34" s="101" t="s">
        <v>154</v>
      </c>
      <c r="C34" s="110">
        <v>652</v>
      </c>
    </row>
    <row r="35" spans="1:3" ht="15">
      <c r="A35" s="100" t="s">
        <v>155</v>
      </c>
      <c r="B35" s="101" t="s">
        <v>154</v>
      </c>
      <c r="C35" s="110">
        <v>362.15</v>
      </c>
    </row>
    <row r="36" spans="1:3" ht="18" customHeight="1">
      <c r="A36" s="100" t="s">
        <v>153</v>
      </c>
      <c r="B36" s="101" t="s">
        <v>152</v>
      </c>
      <c r="C36" s="111">
        <v>880.603</v>
      </c>
    </row>
    <row r="37" spans="1:3" ht="15">
      <c r="A37" s="100" t="s">
        <v>151</v>
      </c>
      <c r="B37" s="101" t="s">
        <v>149</v>
      </c>
      <c r="C37" s="111">
        <v>0</v>
      </c>
    </row>
    <row r="38" spans="1:3" ht="30">
      <c r="A38" s="100" t="s">
        <v>150</v>
      </c>
      <c r="B38" s="101" t="s">
        <v>149</v>
      </c>
      <c r="C38" s="111">
        <v>840.968</v>
      </c>
    </row>
    <row r="39" spans="1:3" ht="28.5" customHeight="1">
      <c r="A39" s="100" t="s">
        <v>148</v>
      </c>
      <c r="B39" s="101" t="s">
        <v>147</v>
      </c>
      <c r="C39" s="111">
        <v>3.6</v>
      </c>
    </row>
    <row r="40" spans="1:3" ht="30.75" customHeight="1">
      <c r="A40" s="100" t="s">
        <v>191</v>
      </c>
      <c r="B40" s="101" t="s">
        <v>146</v>
      </c>
      <c r="C40" s="117">
        <v>289.4</v>
      </c>
    </row>
    <row r="41" spans="1:3" ht="45">
      <c r="A41" s="100" t="s">
        <v>145</v>
      </c>
      <c r="B41" s="101" t="s">
        <v>144</v>
      </c>
      <c r="C41" s="111">
        <v>154.9</v>
      </c>
    </row>
    <row r="42" spans="1:3" ht="45">
      <c r="A42" s="100" t="s">
        <v>143</v>
      </c>
      <c r="B42" s="101" t="s">
        <v>142</v>
      </c>
      <c r="C42" s="112">
        <f>36955.377/(C38*1000)</f>
        <v>0.04394385636552164</v>
      </c>
    </row>
    <row r="43" spans="1:3" ht="30">
      <c r="A43" s="100" t="s">
        <v>141</v>
      </c>
      <c r="B43" s="101" t="s">
        <v>254</v>
      </c>
      <c r="C43" s="118">
        <f>1622.70649491939/C38</f>
        <v>1.9295698467948723</v>
      </c>
    </row>
    <row r="45" spans="1:3" ht="15">
      <c r="A45" s="113" t="s">
        <v>140</v>
      </c>
      <c r="B45" s="114"/>
      <c r="C45" s="98"/>
    </row>
    <row r="46" spans="1:3" ht="15.75" customHeight="1">
      <c r="A46" s="171"/>
      <c r="B46" s="171"/>
      <c r="C46" s="171"/>
    </row>
    <row r="47" spans="1:5" ht="15.75" customHeight="1">
      <c r="A47" s="171" t="s">
        <v>262</v>
      </c>
      <c r="B47" s="171"/>
      <c r="C47" s="171"/>
      <c r="D47" s="171"/>
      <c r="E47" s="171"/>
    </row>
    <row r="48" spans="1:5" ht="27.75" customHeight="1">
      <c r="A48" s="172" t="s">
        <v>200</v>
      </c>
      <c r="B48" s="172"/>
      <c r="C48" s="172"/>
      <c r="D48" s="172"/>
      <c r="E48" s="114"/>
    </row>
    <row r="49" spans="1:3" ht="35.25" customHeight="1">
      <c r="A49" s="171"/>
      <c r="B49" s="171"/>
      <c r="C49" s="171"/>
    </row>
    <row r="53" ht="14.25" customHeight="1"/>
  </sheetData>
  <sheetProtection/>
  <mergeCells count="8">
    <mergeCell ref="A46:C46"/>
    <mergeCell ref="A49:C49"/>
    <mergeCell ref="A47:E47"/>
    <mergeCell ref="A48:D48"/>
    <mergeCell ref="A1:C1"/>
    <mergeCell ref="B3:C3"/>
    <mergeCell ref="B4:C4"/>
    <mergeCell ref="B5:C5"/>
  </mergeCells>
  <hyperlinks>
    <hyperlink ref="C33" r:id="rId1" display="http://www.tgc-2.ru/investors/disclosure/statements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81"/>
  <sheetViews>
    <sheetView showGridLines="0" zoomScalePageLayoutView="0" workbookViewId="0" topLeftCell="A1">
      <selection activeCell="F80" sqref="F80"/>
    </sheetView>
  </sheetViews>
  <sheetFormatPr defaultColWidth="9.140625" defaultRowHeight="15"/>
  <cols>
    <col min="1" max="1" width="9.140625" style="3" customWidth="1"/>
    <col min="2" max="2" width="6.57421875" style="31" customWidth="1"/>
    <col min="3" max="3" width="56.8515625" style="31" customWidth="1"/>
    <col min="4" max="4" width="14.28125" style="31" customWidth="1"/>
    <col min="5" max="5" width="23.28125" style="32" customWidth="1"/>
    <col min="6" max="6" width="23.8515625" style="3" customWidth="1"/>
    <col min="7" max="7" width="12.7109375" style="0" bestFit="1" customWidth="1"/>
    <col min="8" max="8" width="11.7109375" style="0" bestFit="1" customWidth="1"/>
    <col min="9" max="9" width="12.8515625" style="0" bestFit="1" customWidth="1"/>
    <col min="10" max="10" width="12.7109375" style="0" bestFit="1" customWidth="1"/>
    <col min="11" max="11" width="10.57421875" style="0" bestFit="1" customWidth="1"/>
  </cols>
  <sheetData>
    <row r="1" spans="2:6" ht="70.5" customHeight="1">
      <c r="B1" s="180" t="s">
        <v>308</v>
      </c>
      <c r="C1" s="180"/>
      <c r="D1" s="180"/>
      <c r="E1" s="180"/>
      <c r="F1" s="180"/>
    </row>
    <row r="2" spans="2:6" ht="24.75" customHeight="1">
      <c r="B2" s="181" t="s">
        <v>309</v>
      </c>
      <c r="C2" s="181"/>
      <c r="D2" s="181"/>
      <c r="E2" s="181"/>
      <c r="F2" s="181"/>
    </row>
    <row r="3" spans="2:6" ht="29.25" customHeight="1">
      <c r="B3" s="182" t="s">
        <v>310</v>
      </c>
      <c r="C3" s="182"/>
      <c r="D3" s="182"/>
      <c r="E3" s="182"/>
      <c r="F3" s="182"/>
    </row>
    <row r="4" spans="2:6" ht="25.5">
      <c r="B4" s="7" t="s">
        <v>0</v>
      </c>
      <c r="C4" s="33" t="s">
        <v>1</v>
      </c>
      <c r="D4" s="33" t="s">
        <v>2</v>
      </c>
      <c r="E4" s="33" t="s">
        <v>3</v>
      </c>
      <c r="F4" s="33" t="s">
        <v>3</v>
      </c>
    </row>
    <row r="5" spans="2:6" ht="72" customHeight="1">
      <c r="B5" s="7"/>
      <c r="C5" s="33"/>
      <c r="D5" s="33"/>
      <c r="E5" s="33" t="s">
        <v>226</v>
      </c>
      <c r="F5" s="33" t="s">
        <v>227</v>
      </c>
    </row>
    <row r="6" spans="2:6" ht="15">
      <c r="B6" s="4" t="s">
        <v>4</v>
      </c>
      <c r="C6" s="4" t="s">
        <v>5</v>
      </c>
      <c r="D6" s="4" t="s">
        <v>6</v>
      </c>
      <c r="E6" s="4" t="s">
        <v>7</v>
      </c>
      <c r="F6" s="4" t="s">
        <v>7</v>
      </c>
    </row>
    <row r="7" spans="2:11" ht="25.5" customHeight="1">
      <c r="B7" s="5" t="s">
        <v>4</v>
      </c>
      <c r="C7" s="6" t="s">
        <v>8</v>
      </c>
      <c r="D7" s="7" t="s">
        <v>9</v>
      </c>
      <c r="E7" s="8">
        <v>1138201.9368834416</v>
      </c>
      <c r="F7" s="8">
        <v>1584929.9915596554</v>
      </c>
      <c r="G7" s="1"/>
      <c r="I7" s="9"/>
      <c r="J7" s="1"/>
      <c r="K7" s="10"/>
    </row>
    <row r="8" spans="2:6" ht="25.5" customHeight="1" hidden="1">
      <c r="B8" s="5" t="s">
        <v>192</v>
      </c>
      <c r="C8" s="11"/>
      <c r="D8" s="11"/>
      <c r="E8" s="8">
        <v>1138201.9368834416</v>
      </c>
      <c r="F8" s="8"/>
    </row>
    <row r="9" spans="2:6" ht="25.5" customHeight="1">
      <c r="B9" s="12" t="s">
        <v>10</v>
      </c>
      <c r="C9" s="13" t="s">
        <v>228</v>
      </c>
      <c r="D9" s="14" t="s">
        <v>9</v>
      </c>
      <c r="E9" s="15">
        <v>1138201.9368834416</v>
      </c>
      <c r="F9" s="15"/>
    </row>
    <row r="10" spans="2:6" ht="25.5" customHeight="1">
      <c r="B10" s="12" t="s">
        <v>138</v>
      </c>
      <c r="C10" s="13" t="s">
        <v>263</v>
      </c>
      <c r="D10" s="14" t="s">
        <v>9</v>
      </c>
      <c r="E10" s="198"/>
      <c r="F10" s="15">
        <v>1584929.9915596554</v>
      </c>
    </row>
    <row r="11" spans="2:6" ht="25.5" customHeight="1" hidden="1">
      <c r="B11" s="16"/>
      <c r="C11" s="17"/>
      <c r="D11" s="18"/>
      <c r="E11" s="198"/>
      <c r="F11" s="199"/>
    </row>
    <row r="12" spans="2:7" ht="25.5" customHeight="1">
      <c r="B12" s="5" t="s">
        <v>5</v>
      </c>
      <c r="C12" s="6" t="s">
        <v>11</v>
      </c>
      <c r="D12" s="7" t="s">
        <v>9</v>
      </c>
      <c r="E12" s="8">
        <f>E14+E26+E29+E30+E31+E32+E33+E34+E35+E36+E37+E40+E43+E45</f>
        <v>1476874.90982</v>
      </c>
      <c r="F12" s="8">
        <f>F14+F26+F29+F30+F31+F32+F33+F34+F35+F36+F37+F40+F43+F45</f>
        <v>1758987.2759000005</v>
      </c>
      <c r="G12" s="1"/>
    </row>
    <row r="13" spans="2:7" ht="25.5" customHeight="1">
      <c r="B13" s="5" t="s">
        <v>12</v>
      </c>
      <c r="C13" s="19" t="s">
        <v>13</v>
      </c>
      <c r="D13" s="7" t="s">
        <v>9</v>
      </c>
      <c r="E13" s="20">
        <v>0</v>
      </c>
      <c r="F13" s="20">
        <v>0</v>
      </c>
      <c r="G13" s="1"/>
    </row>
    <row r="14" spans="2:7" ht="25.5" customHeight="1">
      <c r="B14" s="5" t="s">
        <v>14</v>
      </c>
      <c r="C14" s="19" t="s">
        <v>15</v>
      </c>
      <c r="D14" s="7" t="s">
        <v>9</v>
      </c>
      <c r="E14" s="8">
        <v>1115155.3503400001</v>
      </c>
      <c r="F14" s="8">
        <v>1195293.76205</v>
      </c>
      <c r="G14" s="1"/>
    </row>
    <row r="15" spans="2:6" ht="25.5" customHeight="1" hidden="1">
      <c r="B15" s="21"/>
      <c r="C15" s="11"/>
      <c r="D15" s="11"/>
      <c r="E15" s="200"/>
      <c r="F15" s="200"/>
    </row>
    <row r="16" spans="2:6" ht="25.5" customHeight="1">
      <c r="B16" s="12" t="s">
        <v>16</v>
      </c>
      <c r="C16" s="22" t="s">
        <v>17</v>
      </c>
      <c r="D16" s="14" t="s">
        <v>18</v>
      </c>
      <c r="E16" s="200"/>
      <c r="F16" s="200"/>
    </row>
    <row r="17" spans="2:6" ht="25.5" customHeight="1">
      <c r="B17" s="23" t="s">
        <v>19</v>
      </c>
      <c r="C17" s="24" t="s">
        <v>20</v>
      </c>
      <c r="D17" s="25" t="s">
        <v>21</v>
      </c>
      <c r="E17" s="15">
        <v>234513.5482786813</v>
      </c>
      <c r="F17" s="15">
        <v>251223.97980498613</v>
      </c>
    </row>
    <row r="18" spans="2:6" ht="25.5" customHeight="1">
      <c r="B18" s="23" t="s">
        <v>22</v>
      </c>
      <c r="C18" s="24" t="s">
        <v>23</v>
      </c>
      <c r="D18" s="14" t="s">
        <v>9</v>
      </c>
      <c r="E18" s="75">
        <v>4.754926541962049</v>
      </c>
      <c r="F18" s="75">
        <v>4.75761</v>
      </c>
    </row>
    <row r="19" spans="2:6" ht="25.5" customHeight="1">
      <c r="B19" s="23" t="s">
        <v>24</v>
      </c>
      <c r="C19" s="24" t="s">
        <v>25</v>
      </c>
      <c r="D19" s="14" t="s">
        <v>9</v>
      </c>
      <c r="E19" s="15">
        <v>0</v>
      </c>
      <c r="F19" s="20">
        <v>0</v>
      </c>
    </row>
    <row r="20" spans="2:6" ht="25.5" customHeight="1">
      <c r="B20" s="23" t="s">
        <v>26</v>
      </c>
      <c r="C20" s="24" t="s">
        <v>27</v>
      </c>
      <c r="D20" s="14" t="s">
        <v>18</v>
      </c>
      <c r="E20" s="201" t="s">
        <v>137</v>
      </c>
      <c r="F20" s="201" t="s">
        <v>137</v>
      </c>
    </row>
    <row r="21" spans="2:6" ht="25.5" customHeight="1">
      <c r="B21" s="23" t="s">
        <v>131</v>
      </c>
      <c r="C21" s="24" t="s">
        <v>139</v>
      </c>
      <c r="D21" s="14"/>
      <c r="E21" s="202"/>
      <c r="F21" s="202"/>
    </row>
    <row r="22" spans="2:6" ht="25.5" customHeight="1">
      <c r="B22" s="23" t="s">
        <v>132</v>
      </c>
      <c r="C22" s="24" t="s">
        <v>20</v>
      </c>
      <c r="D22" s="14" t="s">
        <v>133</v>
      </c>
      <c r="E22" s="203">
        <v>10.016391304347819</v>
      </c>
      <c r="F22" s="203">
        <v>10.610474889518873</v>
      </c>
    </row>
    <row r="23" spans="2:6" ht="25.5" customHeight="1">
      <c r="B23" s="23" t="s">
        <v>134</v>
      </c>
      <c r="C23" s="24" t="s">
        <v>23</v>
      </c>
      <c r="D23" s="14" t="s">
        <v>9</v>
      </c>
      <c r="E23" s="203">
        <v>6.055592094696958</v>
      </c>
      <c r="F23" s="203">
        <v>6.412859999999999</v>
      </c>
    </row>
    <row r="24" spans="2:6" ht="25.5" customHeight="1">
      <c r="B24" s="23" t="s">
        <v>135</v>
      </c>
      <c r="C24" s="24" t="s">
        <v>25</v>
      </c>
      <c r="D24" s="14" t="s">
        <v>9</v>
      </c>
      <c r="E24" s="201">
        <v>0</v>
      </c>
      <c r="F24" s="201">
        <v>0</v>
      </c>
    </row>
    <row r="25" spans="2:6" ht="25.5" customHeight="1">
      <c r="B25" s="23" t="s">
        <v>136</v>
      </c>
      <c r="C25" s="24" t="s">
        <v>27</v>
      </c>
      <c r="D25" s="14" t="s">
        <v>18</v>
      </c>
      <c r="E25" s="201" t="s">
        <v>137</v>
      </c>
      <c r="F25" s="201" t="s">
        <v>137</v>
      </c>
    </row>
    <row r="26" spans="2:7" ht="27" customHeight="1">
      <c r="B26" s="5" t="s">
        <v>28</v>
      </c>
      <c r="C26" s="19" t="s">
        <v>29</v>
      </c>
      <c r="D26" s="7" t="s">
        <v>9</v>
      </c>
      <c r="E26" s="15">
        <v>3800.9469330000006</v>
      </c>
      <c r="F26" s="15">
        <v>35829.116673</v>
      </c>
      <c r="G26" s="1"/>
    </row>
    <row r="27" spans="2:6" ht="25.5" customHeight="1">
      <c r="B27" s="5" t="s">
        <v>30</v>
      </c>
      <c r="C27" s="27" t="s">
        <v>31</v>
      </c>
      <c r="D27" s="7" t="s">
        <v>32</v>
      </c>
      <c r="E27" s="15">
        <v>4.73</v>
      </c>
      <c r="F27" s="15">
        <v>4.522943954435803</v>
      </c>
    </row>
    <row r="28" spans="2:6" ht="25.5" customHeight="1">
      <c r="B28" s="5" t="s">
        <v>33</v>
      </c>
      <c r="C28" s="27" t="s">
        <v>34</v>
      </c>
      <c r="D28" s="7" t="s">
        <v>35</v>
      </c>
      <c r="E28" s="15">
        <v>803.5828610993658</v>
      </c>
      <c r="F28" s="15">
        <v>7921.636224977136</v>
      </c>
    </row>
    <row r="29" spans="2:7" ht="25.5" customHeight="1">
      <c r="B29" s="5" t="s">
        <v>36</v>
      </c>
      <c r="C29" s="19" t="s">
        <v>37</v>
      </c>
      <c r="D29" s="7" t="s">
        <v>9</v>
      </c>
      <c r="E29" s="15">
        <v>6118.24097</v>
      </c>
      <c r="F29" s="15">
        <v>9709.87908</v>
      </c>
      <c r="G29" s="1"/>
    </row>
    <row r="30" spans="2:7" ht="25.5">
      <c r="B30" s="5" t="s">
        <v>38</v>
      </c>
      <c r="C30" s="28" t="s">
        <v>39</v>
      </c>
      <c r="D30" s="7" t="s">
        <v>9</v>
      </c>
      <c r="E30" s="15">
        <v>9448.58773</v>
      </c>
      <c r="F30" s="15">
        <v>9483.81892</v>
      </c>
      <c r="G30" s="1"/>
    </row>
    <row r="31" spans="2:7" ht="25.5" customHeight="1">
      <c r="B31" s="5" t="s">
        <v>40</v>
      </c>
      <c r="C31" s="19" t="s">
        <v>41</v>
      </c>
      <c r="D31" s="7" t="s">
        <v>9</v>
      </c>
      <c r="E31" s="15">
        <v>37916.35236058443</v>
      </c>
      <c r="F31" s="15">
        <v>52014.39207058443</v>
      </c>
      <c r="G31" s="1"/>
    </row>
    <row r="32" spans="2:7" ht="25.5" customHeight="1">
      <c r="B32" s="5" t="s">
        <v>42</v>
      </c>
      <c r="C32" s="19" t="s">
        <v>43</v>
      </c>
      <c r="D32" s="7" t="s">
        <v>9</v>
      </c>
      <c r="E32" s="15">
        <v>12091.418293379575</v>
      </c>
      <c r="F32" s="15">
        <v>16265.109463379576</v>
      </c>
      <c r="G32" s="1"/>
    </row>
    <row r="33" spans="2:6" ht="25.5" customHeight="1">
      <c r="B33" s="5" t="s">
        <v>44</v>
      </c>
      <c r="C33" s="19" t="s">
        <v>45</v>
      </c>
      <c r="D33" s="7" t="s">
        <v>9</v>
      </c>
      <c r="E33" s="15">
        <v>54140.26232099271</v>
      </c>
      <c r="F33" s="15">
        <v>77055.19498099272</v>
      </c>
    </row>
    <row r="34" spans="2:6" ht="25.5" customHeight="1">
      <c r="B34" s="5" t="s">
        <v>46</v>
      </c>
      <c r="C34" s="19" t="s">
        <v>47</v>
      </c>
      <c r="D34" s="7" t="s">
        <v>9</v>
      </c>
      <c r="E34" s="15">
        <v>15706.104181824456</v>
      </c>
      <c r="F34" s="15">
        <v>22392.977501824458</v>
      </c>
    </row>
    <row r="35" spans="2:7" ht="25.5" customHeight="1">
      <c r="B35" s="5" t="s">
        <v>48</v>
      </c>
      <c r="C35" s="19" t="s">
        <v>49</v>
      </c>
      <c r="D35" s="7" t="s">
        <v>9</v>
      </c>
      <c r="E35" s="15">
        <v>25641.093139999997</v>
      </c>
      <c r="F35" s="15">
        <v>72588.95451</v>
      </c>
      <c r="G35" s="1"/>
    </row>
    <row r="36" spans="2:7" ht="25.5">
      <c r="B36" s="5" t="s">
        <v>50</v>
      </c>
      <c r="C36" s="28" t="s">
        <v>51</v>
      </c>
      <c r="D36" s="7" t="s">
        <v>9</v>
      </c>
      <c r="E36" s="15">
        <v>903.8989100000001</v>
      </c>
      <c r="F36" s="15">
        <v>2212.76735</v>
      </c>
      <c r="G36" s="1"/>
    </row>
    <row r="37" spans="2:6" ht="25.5" customHeight="1">
      <c r="B37" s="5" t="s">
        <v>52</v>
      </c>
      <c r="C37" s="19" t="s">
        <v>53</v>
      </c>
      <c r="D37" s="7" t="s">
        <v>9</v>
      </c>
      <c r="E37" s="15">
        <v>42277.58260476335</v>
      </c>
      <c r="F37" s="15">
        <v>61657.225104763354</v>
      </c>
    </row>
    <row r="38" spans="2:6" ht="25.5" customHeight="1">
      <c r="B38" s="5" t="s">
        <v>54</v>
      </c>
      <c r="C38" s="27" t="s">
        <v>55</v>
      </c>
      <c r="D38" s="7" t="s">
        <v>9</v>
      </c>
      <c r="E38" s="20">
        <v>3949.713934453455</v>
      </c>
      <c r="F38" s="20">
        <v>4699.459014453455</v>
      </c>
    </row>
    <row r="39" spans="2:6" ht="25.5" customHeight="1">
      <c r="B39" s="5" t="s">
        <v>56</v>
      </c>
      <c r="C39" s="27" t="s">
        <v>57</v>
      </c>
      <c r="D39" s="7" t="s">
        <v>9</v>
      </c>
      <c r="E39" s="20">
        <v>0</v>
      </c>
      <c r="F39" s="20">
        <v>0</v>
      </c>
    </row>
    <row r="40" spans="2:6" ht="25.5" customHeight="1">
      <c r="B40" s="5" t="s">
        <v>58</v>
      </c>
      <c r="C40" s="19" t="s">
        <v>59</v>
      </c>
      <c r="D40" s="7" t="s">
        <v>9</v>
      </c>
      <c r="E40" s="15">
        <v>84646.60203836157</v>
      </c>
      <c r="F40" s="15">
        <v>109808.54877511195</v>
      </c>
    </row>
    <row r="41" spans="2:6" ht="25.5" customHeight="1">
      <c r="B41" s="5" t="s">
        <v>60</v>
      </c>
      <c r="C41" s="27" t="s">
        <v>55</v>
      </c>
      <c r="D41" s="7" t="s">
        <v>9</v>
      </c>
      <c r="E41" s="20">
        <v>140.85538845299865</v>
      </c>
      <c r="F41" s="20">
        <v>140.85538845299865</v>
      </c>
    </row>
    <row r="42" spans="2:6" ht="25.5" customHeight="1">
      <c r="B42" s="5" t="s">
        <v>61</v>
      </c>
      <c r="C42" s="27" t="s">
        <v>57</v>
      </c>
      <c r="D42" s="7" t="s">
        <v>9</v>
      </c>
      <c r="E42" s="20">
        <v>0</v>
      </c>
      <c r="F42" s="20">
        <v>0</v>
      </c>
    </row>
    <row r="43" spans="2:7" ht="29.25" customHeight="1">
      <c r="B43" s="5" t="s">
        <v>62</v>
      </c>
      <c r="C43" s="19" t="s">
        <v>63</v>
      </c>
      <c r="D43" s="7" t="s">
        <v>9</v>
      </c>
      <c r="E43" s="15">
        <v>54395.18503709356</v>
      </c>
      <c r="F43" s="15">
        <v>70432.00730034354</v>
      </c>
      <c r="G43" s="1"/>
    </row>
    <row r="44" spans="2:6" ht="51">
      <c r="B44" s="5" t="s">
        <v>64</v>
      </c>
      <c r="C44" s="27" t="s">
        <v>65</v>
      </c>
      <c r="D44" s="7" t="s">
        <v>18</v>
      </c>
      <c r="E44" s="29" t="s">
        <v>66</v>
      </c>
      <c r="F44" s="29" t="s">
        <v>66</v>
      </c>
    </row>
    <row r="45" spans="2:6" ht="25.5" customHeight="1">
      <c r="B45" s="5" t="s">
        <v>67</v>
      </c>
      <c r="C45" s="19" t="s">
        <v>68</v>
      </c>
      <c r="D45" s="7" t="s">
        <v>9</v>
      </c>
      <c r="E45" s="8">
        <f>E47+E48</f>
        <v>14633.284959999997</v>
      </c>
      <c r="F45" s="8">
        <f>F47+F48</f>
        <v>24243.522119999998</v>
      </c>
    </row>
    <row r="46" spans="2:6" ht="25.5" customHeight="1" hidden="1">
      <c r="B46" s="5" t="s">
        <v>196</v>
      </c>
      <c r="C46" s="11"/>
      <c r="D46" s="11"/>
      <c r="E46" s="200"/>
      <c r="F46" s="8"/>
    </row>
    <row r="47" spans="2:7" ht="25.5" customHeight="1">
      <c r="B47" s="12" t="s">
        <v>69</v>
      </c>
      <c r="C47" s="30" t="s">
        <v>70</v>
      </c>
      <c r="D47" s="14" t="s">
        <v>9</v>
      </c>
      <c r="E47" s="15">
        <v>12441.804929999998</v>
      </c>
      <c r="F47" s="15">
        <v>21131.332889999998</v>
      </c>
      <c r="G47" s="1"/>
    </row>
    <row r="48" spans="2:7" ht="25.5" customHeight="1">
      <c r="B48" s="12" t="s">
        <v>71</v>
      </c>
      <c r="C48" s="30" t="s">
        <v>72</v>
      </c>
      <c r="D48" s="14" t="s">
        <v>9</v>
      </c>
      <c r="E48" s="15">
        <v>2191.4800299999997</v>
      </c>
      <c r="F48" s="15">
        <v>3112.18923</v>
      </c>
      <c r="G48" s="1"/>
    </row>
    <row r="49" spans="2:6" ht="25.5" customHeight="1" hidden="1">
      <c r="B49" s="16"/>
      <c r="C49" s="26" t="s">
        <v>197</v>
      </c>
      <c r="D49" s="18"/>
      <c r="E49" s="198"/>
      <c r="F49" s="198"/>
    </row>
    <row r="50" spans="2:8" ht="25.5" customHeight="1">
      <c r="B50" s="5" t="s">
        <v>6</v>
      </c>
      <c r="C50" s="6" t="s">
        <v>73</v>
      </c>
      <c r="D50" s="7" t="s">
        <v>9</v>
      </c>
      <c r="E50" s="15">
        <f>E7-E12</f>
        <v>-338672.9729365583</v>
      </c>
      <c r="F50" s="15">
        <f>F7-F12</f>
        <v>-174057.28434034507</v>
      </c>
      <c r="G50" s="1"/>
      <c r="H50" s="1"/>
    </row>
    <row r="51" spans="2:6" ht="25.5" customHeight="1">
      <c r="B51" s="5" t="s">
        <v>7</v>
      </c>
      <c r="C51" s="6" t="s">
        <v>74</v>
      </c>
      <c r="D51" s="7" t="s">
        <v>9</v>
      </c>
      <c r="E51" s="20">
        <v>0</v>
      </c>
      <c r="F51" s="20">
        <v>0</v>
      </c>
    </row>
    <row r="52" spans="2:6" ht="25.5" customHeight="1">
      <c r="B52" s="5" t="s">
        <v>75</v>
      </c>
      <c r="C52" s="19" t="s">
        <v>76</v>
      </c>
      <c r="D52" s="7" t="s">
        <v>9</v>
      </c>
      <c r="E52" s="20">
        <v>0</v>
      </c>
      <c r="F52" s="20">
        <v>0</v>
      </c>
    </row>
    <row r="53" spans="2:6" ht="25.5" customHeight="1">
      <c r="B53" s="5" t="s">
        <v>77</v>
      </c>
      <c r="C53" s="6" t="s">
        <v>78</v>
      </c>
      <c r="D53" s="7" t="s">
        <v>9</v>
      </c>
      <c r="E53" s="15">
        <v>5430</v>
      </c>
      <c r="F53" s="15">
        <v>233607</v>
      </c>
    </row>
    <row r="54" spans="2:6" ht="25.5" customHeight="1">
      <c r="B54" s="5" t="s">
        <v>79</v>
      </c>
      <c r="C54" s="19" t="s">
        <v>80</v>
      </c>
      <c r="D54" s="7" t="s">
        <v>9</v>
      </c>
      <c r="E54" s="15">
        <v>5430</v>
      </c>
      <c r="F54" s="15">
        <v>26100</v>
      </c>
    </row>
    <row r="55" spans="2:6" ht="25.5" customHeight="1">
      <c r="B55" s="5" t="s">
        <v>81</v>
      </c>
      <c r="C55" s="6" t="s">
        <v>82</v>
      </c>
      <c r="D55" s="7" t="s">
        <v>9</v>
      </c>
      <c r="E55" s="15">
        <v>0</v>
      </c>
      <c r="F55" s="15">
        <v>207507</v>
      </c>
    </row>
    <row r="56" spans="2:6" ht="43.5" customHeight="1">
      <c r="B56" s="5" t="s">
        <v>83</v>
      </c>
      <c r="C56" s="6" t="s">
        <v>84</v>
      </c>
      <c r="D56" s="7" t="s">
        <v>18</v>
      </c>
      <c r="E56" s="204" t="s">
        <v>201</v>
      </c>
      <c r="F56" s="205"/>
    </row>
    <row r="57" spans="2:6" ht="25.5" customHeight="1">
      <c r="B57" s="5" t="s">
        <v>85</v>
      </c>
      <c r="C57" s="6" t="s">
        <v>86</v>
      </c>
      <c r="D57" s="7" t="s">
        <v>87</v>
      </c>
      <c r="E57" s="76">
        <v>1061</v>
      </c>
      <c r="F57" s="76">
        <v>1166</v>
      </c>
    </row>
    <row r="58" spans="2:6" ht="25.5" customHeight="1" hidden="1">
      <c r="B58" s="5" t="s">
        <v>198</v>
      </c>
      <c r="C58" s="11"/>
      <c r="D58" s="11"/>
      <c r="E58" s="206"/>
      <c r="F58" s="206"/>
    </row>
    <row r="59" spans="2:10" ht="25.5" customHeight="1">
      <c r="B59" s="12" t="s">
        <v>88</v>
      </c>
      <c r="C59" s="13" t="s">
        <v>89</v>
      </c>
      <c r="D59" s="14" t="s">
        <v>87</v>
      </c>
      <c r="E59" s="76">
        <v>450</v>
      </c>
      <c r="F59" s="76">
        <v>450</v>
      </c>
      <c r="J59" s="207"/>
    </row>
    <row r="60" spans="2:6" ht="25.5" customHeight="1">
      <c r="B60" s="12" t="s">
        <v>90</v>
      </c>
      <c r="C60" s="13" t="s">
        <v>91</v>
      </c>
      <c r="D60" s="14" t="s">
        <v>87</v>
      </c>
      <c r="E60" s="76">
        <v>611</v>
      </c>
      <c r="F60" s="76">
        <v>611</v>
      </c>
    </row>
    <row r="61" spans="2:6" ht="25.5" customHeight="1">
      <c r="B61" s="12" t="s">
        <v>92</v>
      </c>
      <c r="C61" s="13" t="s">
        <v>93</v>
      </c>
      <c r="D61" s="14" t="s">
        <v>87</v>
      </c>
      <c r="E61" s="76"/>
      <c r="F61" s="76">
        <v>105</v>
      </c>
    </row>
    <row r="62" spans="2:6" ht="25.5" customHeight="1" hidden="1">
      <c r="B62" s="16"/>
      <c r="C62" s="17" t="s">
        <v>94</v>
      </c>
      <c r="D62" s="18"/>
      <c r="E62" s="198"/>
      <c r="F62" s="198"/>
    </row>
    <row r="63" spans="2:6" ht="30" customHeight="1">
      <c r="B63" s="5" t="s">
        <v>95</v>
      </c>
      <c r="C63" s="6" t="s">
        <v>96</v>
      </c>
      <c r="D63" s="7" t="s">
        <v>87</v>
      </c>
      <c r="E63" s="15">
        <v>950.123</v>
      </c>
      <c r="F63" s="15">
        <v>1019.694</v>
      </c>
    </row>
    <row r="64" spans="2:8" ht="29.25" customHeight="1">
      <c r="B64" s="5" t="s">
        <v>97</v>
      </c>
      <c r="C64" s="6" t="s">
        <v>98</v>
      </c>
      <c r="D64" s="7" t="s">
        <v>99</v>
      </c>
      <c r="E64" s="15">
        <v>1612.724</v>
      </c>
      <c r="F64" s="15">
        <v>1732.433</v>
      </c>
      <c r="G64" s="2"/>
      <c r="H64" s="1"/>
    </row>
    <row r="65" spans="2:7" ht="25.5">
      <c r="B65" s="5" t="s">
        <v>100</v>
      </c>
      <c r="C65" s="6" t="s">
        <v>101</v>
      </c>
      <c r="D65" s="7" t="s">
        <v>99</v>
      </c>
      <c r="E65" s="20">
        <v>0</v>
      </c>
      <c r="F65" s="20">
        <v>0</v>
      </c>
      <c r="G65" s="2"/>
    </row>
    <row r="66" spans="2:7" ht="33" customHeight="1">
      <c r="B66" s="5" t="s">
        <v>102</v>
      </c>
      <c r="C66" s="6" t="s">
        <v>103</v>
      </c>
      <c r="D66" s="7" t="s">
        <v>99</v>
      </c>
      <c r="E66" s="208">
        <f>E67+E68</f>
        <v>1339.906</v>
      </c>
      <c r="F66" s="208">
        <f>F67+F68</f>
        <v>1444.527</v>
      </c>
      <c r="G66" s="2"/>
    </row>
    <row r="67" spans="2:7" ht="25.5" customHeight="1">
      <c r="B67" s="5" t="s">
        <v>104</v>
      </c>
      <c r="C67" s="19" t="s">
        <v>105</v>
      </c>
      <c r="D67" s="7" t="s">
        <v>99</v>
      </c>
      <c r="E67" s="15">
        <v>905.48</v>
      </c>
      <c r="F67" s="15">
        <v>969.494</v>
      </c>
      <c r="G67" s="2"/>
    </row>
    <row r="68" spans="2:7" ht="25.5" customHeight="1">
      <c r="B68" s="5" t="s">
        <v>106</v>
      </c>
      <c r="C68" s="19" t="s">
        <v>107</v>
      </c>
      <c r="D68" s="7" t="s">
        <v>99</v>
      </c>
      <c r="E68" s="15">
        <v>434.42600000000004</v>
      </c>
      <c r="F68" s="15">
        <v>475.033</v>
      </c>
      <c r="G68" s="2"/>
    </row>
    <row r="69" spans="2:7" ht="38.25">
      <c r="B69" s="5" t="s">
        <v>108</v>
      </c>
      <c r="C69" s="6" t="s">
        <v>109</v>
      </c>
      <c r="D69" s="7" t="s">
        <v>152</v>
      </c>
      <c r="E69" s="15">
        <v>177150.5</v>
      </c>
      <c r="F69" s="15">
        <v>191412.8</v>
      </c>
      <c r="G69" s="2"/>
    </row>
    <row r="70" spans="2:7" ht="27.75" customHeight="1">
      <c r="B70" s="5" t="s">
        <v>110</v>
      </c>
      <c r="C70" s="6" t="s">
        <v>111</v>
      </c>
      <c r="D70" s="7" t="s">
        <v>99</v>
      </c>
      <c r="E70" s="15">
        <v>268.997754345</v>
      </c>
      <c r="F70" s="15">
        <v>284.085121313</v>
      </c>
      <c r="G70" s="2"/>
    </row>
    <row r="71" spans="2:6" ht="25.5" customHeight="1">
      <c r="B71" s="5" t="s">
        <v>112</v>
      </c>
      <c r="C71" s="6" t="s">
        <v>113</v>
      </c>
      <c r="D71" s="7" t="s">
        <v>114</v>
      </c>
      <c r="E71" s="15">
        <v>95</v>
      </c>
      <c r="F71" s="15">
        <v>141</v>
      </c>
    </row>
    <row r="72" spans="2:6" ht="25.5" customHeight="1">
      <c r="B72" s="5" t="s">
        <v>115</v>
      </c>
      <c r="C72" s="6" t="s">
        <v>116</v>
      </c>
      <c r="D72" s="7" t="s">
        <v>114</v>
      </c>
      <c r="E72" s="15">
        <v>123</v>
      </c>
      <c r="F72" s="15">
        <v>180</v>
      </c>
    </row>
    <row r="73" spans="2:6" ht="51">
      <c r="B73" s="5" t="s">
        <v>117</v>
      </c>
      <c r="C73" s="6" t="s">
        <v>118</v>
      </c>
      <c r="D73" s="7" t="s">
        <v>119</v>
      </c>
      <c r="E73" s="15">
        <v>169.4598703807967</v>
      </c>
      <c r="F73" s="15">
        <v>169.0778817997579</v>
      </c>
    </row>
    <row r="74" spans="2:6" ht="25.5" customHeight="1" hidden="1">
      <c r="B74" s="5" t="s">
        <v>199</v>
      </c>
      <c r="C74" s="11"/>
      <c r="D74" s="11"/>
      <c r="E74" s="8"/>
      <c r="F74" s="8"/>
    </row>
    <row r="75" spans="2:6" ht="25.5" customHeight="1">
      <c r="B75" s="12" t="s">
        <v>120</v>
      </c>
      <c r="C75" s="13" t="s">
        <v>89</v>
      </c>
      <c r="D75" s="14" t="s">
        <v>119</v>
      </c>
      <c r="E75" s="15">
        <v>167.84928630536766</v>
      </c>
      <c r="F75" s="15">
        <v>167.84928630536766</v>
      </c>
    </row>
    <row r="76" spans="2:6" ht="25.5" customHeight="1">
      <c r="B76" s="12" t="s">
        <v>121</v>
      </c>
      <c r="C76" s="13" t="s">
        <v>91</v>
      </c>
      <c r="D76" s="14" t="s">
        <v>119</v>
      </c>
      <c r="E76" s="15">
        <v>170.63150317808183</v>
      </c>
      <c r="F76" s="15">
        <v>170.63150317808183</v>
      </c>
    </row>
    <row r="77" spans="2:6" ht="25.5" customHeight="1">
      <c r="B77" s="12" t="s">
        <v>122</v>
      </c>
      <c r="C77" s="13" t="s">
        <v>93</v>
      </c>
      <c r="D77" s="14" t="s">
        <v>119</v>
      </c>
      <c r="E77" s="209"/>
      <c r="F77" s="15">
        <v>163.93171774887435</v>
      </c>
    </row>
    <row r="78" spans="2:6" ht="25.5" customHeight="1" hidden="1">
      <c r="B78" s="16"/>
      <c r="C78" s="17"/>
      <c r="D78" s="18"/>
      <c r="E78" s="198"/>
      <c r="F78" s="198"/>
    </row>
    <row r="79" spans="2:6" ht="51">
      <c r="B79" s="5" t="s">
        <v>123</v>
      </c>
      <c r="C79" s="6" t="s">
        <v>124</v>
      </c>
      <c r="D79" s="7" t="s">
        <v>125</v>
      </c>
      <c r="E79" s="15">
        <v>0.04508207217521229</v>
      </c>
      <c r="F79" s="15">
        <v>0.04391929745861448</v>
      </c>
    </row>
    <row r="80" spans="2:6" ht="51">
      <c r="B80" s="5" t="s">
        <v>126</v>
      </c>
      <c r="C80" s="6" t="s">
        <v>127</v>
      </c>
      <c r="D80" s="7" t="s">
        <v>128</v>
      </c>
      <c r="E80" s="15">
        <v>4.133545613968434</v>
      </c>
      <c r="F80" s="15">
        <v>3.931541999166502</v>
      </c>
    </row>
    <row r="81" spans="2:6" ht="103.5" customHeight="1">
      <c r="B81" s="5" t="s">
        <v>129</v>
      </c>
      <c r="C81" s="6" t="s">
        <v>130</v>
      </c>
      <c r="D81" s="7" t="s">
        <v>18</v>
      </c>
      <c r="E81" s="178" t="s">
        <v>229</v>
      </c>
      <c r="F81" s="179"/>
    </row>
  </sheetData>
  <sheetProtection/>
  <mergeCells count="5">
    <mergeCell ref="E81:F81"/>
    <mergeCell ref="B1:F1"/>
    <mergeCell ref="B2:F2"/>
    <mergeCell ref="B3:F3"/>
    <mergeCell ref="E56:F56"/>
  </mergeCells>
  <dataValidations count="5">
    <dataValidation type="decimal" allowBlank="1" showErrorMessage="1" errorTitle="Ошибка" error="Допускается ввод только неотрицательных чисел!" sqref="E51:F52 E63:F65 E67:F73 E57:F57 E26:F43 E75:F77 E55:F55 E79:F80 E9:F9 E13:F13 E47:F48 E59:F61 E17:F19 F10">
      <formula1>0</formula1>
      <formula2>9.99999999999999E+23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E56">
      <formula1>900</formula1>
    </dataValidation>
    <dataValidation type="decimal" allowBlank="1" showErrorMessage="1" errorTitle="Ошибка" error="Допускается ввод только действительных чисел!" sqref="E50:F50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75:C77 D17 C9 C47:C48 C59:C61 E81">
      <formula1>900</formula1>
    </dataValidation>
    <dataValidation type="decimal" allowBlank="1" showErrorMessage="1" errorTitle="Ошибка" error="Допускается ввод только действительных чисел!" sqref="E53:F54">
      <formula1>-99999999999999900000000000000000000000</formula1>
      <formula2>9.99999999999999E+37</formula2>
    </dataValidation>
  </dataValidations>
  <hyperlinks>
    <hyperlink ref="E56" r:id="rId1" display="http://www.tgc-2.ru/investors/disclosure/statements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76"/>
  <sheetViews>
    <sheetView showGridLines="0" zoomScalePageLayoutView="0" workbookViewId="0" topLeftCell="A1">
      <selection activeCell="E4" sqref="E4"/>
    </sheetView>
  </sheetViews>
  <sheetFormatPr defaultColWidth="9.140625" defaultRowHeight="15"/>
  <cols>
    <col min="3" max="3" width="55.421875" style="0" customWidth="1"/>
    <col min="4" max="4" width="10.140625" style="37" customWidth="1"/>
    <col min="5" max="6" width="22.421875" style="89" customWidth="1"/>
  </cols>
  <sheetData>
    <row r="1" spans="2:6" ht="71.25" customHeight="1">
      <c r="B1" s="180" t="s">
        <v>311</v>
      </c>
      <c r="C1" s="180"/>
      <c r="D1" s="180"/>
      <c r="E1" s="180"/>
      <c r="F1" s="180"/>
    </row>
    <row r="2" spans="2:6" ht="39" customHeight="1">
      <c r="B2" s="182" t="s">
        <v>310</v>
      </c>
      <c r="C2" s="182"/>
      <c r="D2" s="182"/>
      <c r="E2" s="182"/>
      <c r="F2" s="182"/>
    </row>
    <row r="3" spans="2:6" ht="25.5">
      <c r="B3" s="7" t="s">
        <v>0</v>
      </c>
      <c r="C3" s="33" t="s">
        <v>1</v>
      </c>
      <c r="D3" s="33" t="s">
        <v>2</v>
      </c>
      <c r="E3" s="33" t="s">
        <v>312</v>
      </c>
      <c r="F3" s="33" t="s">
        <v>3</v>
      </c>
    </row>
    <row r="4" spans="2:6" ht="132" customHeight="1">
      <c r="B4" s="7"/>
      <c r="C4" s="33"/>
      <c r="D4" s="33"/>
      <c r="E4" s="33" t="s">
        <v>313</v>
      </c>
      <c r="F4" s="33" t="s">
        <v>314</v>
      </c>
    </row>
    <row r="5" spans="2:6" ht="24.75" customHeight="1">
      <c r="B5" s="77" t="s">
        <v>4</v>
      </c>
      <c r="C5" s="77" t="s">
        <v>5</v>
      </c>
      <c r="D5" s="77" t="s">
        <v>6</v>
      </c>
      <c r="E5" s="78" t="s">
        <v>7</v>
      </c>
      <c r="F5" s="78" t="s">
        <v>77</v>
      </c>
    </row>
    <row r="6" spans="2:6" ht="24.75" customHeight="1">
      <c r="B6" s="79" t="s">
        <v>4</v>
      </c>
      <c r="C6" s="80" t="s">
        <v>8</v>
      </c>
      <c r="D6" s="7" t="s">
        <v>9</v>
      </c>
      <c r="E6" s="34">
        <v>281010.5159200001</v>
      </c>
      <c r="F6" s="34">
        <v>9576.30377</v>
      </c>
    </row>
    <row r="7" spans="2:6" ht="24.75" customHeight="1" hidden="1">
      <c r="B7" s="79" t="s">
        <v>192</v>
      </c>
      <c r="C7" s="81"/>
      <c r="D7" s="11"/>
      <c r="E7" s="34">
        <v>281010.5159200001</v>
      </c>
      <c r="F7" s="34"/>
    </row>
    <row r="8" spans="2:6" ht="51">
      <c r="B8" s="210" t="s">
        <v>10</v>
      </c>
      <c r="C8" s="82" t="s">
        <v>264</v>
      </c>
      <c r="D8" s="14" t="s">
        <v>9</v>
      </c>
      <c r="E8" s="35">
        <v>281010.5159200001</v>
      </c>
      <c r="F8" s="35"/>
    </row>
    <row r="9" spans="2:6" ht="25.5">
      <c r="B9" s="210" t="s">
        <v>138</v>
      </c>
      <c r="C9" s="82" t="s">
        <v>265</v>
      </c>
      <c r="D9" s="14"/>
      <c r="E9" s="211"/>
      <c r="F9" s="35">
        <v>9576.30377</v>
      </c>
    </row>
    <row r="10" spans="2:6" ht="24.75" customHeight="1" hidden="1">
      <c r="B10" s="83"/>
      <c r="C10" s="82" t="s">
        <v>264</v>
      </c>
      <c r="D10" s="84"/>
      <c r="E10" s="212"/>
      <c r="F10" s="212"/>
    </row>
    <row r="11" spans="2:6" ht="33.75" customHeight="1">
      <c r="B11" s="79" t="s">
        <v>5</v>
      </c>
      <c r="C11" s="80" t="s">
        <v>11</v>
      </c>
      <c r="D11" s="7" t="s">
        <v>9</v>
      </c>
      <c r="E11" s="34">
        <v>275795.9953200001</v>
      </c>
      <c r="F11" s="34">
        <v>9254.45267</v>
      </c>
    </row>
    <row r="12" spans="2:7" ht="24.75" customHeight="1">
      <c r="B12" s="79" t="s">
        <v>12</v>
      </c>
      <c r="C12" s="80" t="s">
        <v>13</v>
      </c>
      <c r="D12" s="7" t="s">
        <v>9</v>
      </c>
      <c r="E12" s="36">
        <v>0</v>
      </c>
      <c r="F12" s="36">
        <v>0</v>
      </c>
      <c r="G12" s="207"/>
    </row>
    <row r="13" spans="2:7" ht="24.75" customHeight="1">
      <c r="B13" s="79" t="s">
        <v>14</v>
      </c>
      <c r="C13" s="80" t="s">
        <v>15</v>
      </c>
      <c r="D13" s="7" t="s">
        <v>9</v>
      </c>
      <c r="E13" s="85">
        <v>0</v>
      </c>
      <c r="F13" s="85">
        <v>0</v>
      </c>
      <c r="G13" s="207"/>
    </row>
    <row r="14" spans="2:7" ht="24.75" customHeight="1" hidden="1">
      <c r="B14" s="86" t="s">
        <v>194</v>
      </c>
      <c r="C14" s="80"/>
      <c r="D14" s="11"/>
      <c r="E14" s="85"/>
      <c r="F14" s="85"/>
      <c r="G14" s="207"/>
    </row>
    <row r="15" spans="2:7" ht="24.75" customHeight="1" hidden="1">
      <c r="B15" s="83"/>
      <c r="C15" s="81" t="s">
        <v>195</v>
      </c>
      <c r="D15" s="84"/>
      <c r="E15" s="213"/>
      <c r="F15" s="213"/>
      <c r="G15" s="207"/>
    </row>
    <row r="16" spans="2:7" ht="24.75" customHeight="1">
      <c r="B16" s="79" t="s">
        <v>28</v>
      </c>
      <c r="C16" s="87" t="s">
        <v>29</v>
      </c>
      <c r="D16" s="7" t="s">
        <v>9</v>
      </c>
      <c r="E16" s="36">
        <v>0</v>
      </c>
      <c r="F16" s="36">
        <v>0</v>
      </c>
      <c r="G16" s="207"/>
    </row>
    <row r="17" spans="2:7" ht="24.75" customHeight="1">
      <c r="B17" s="79" t="s">
        <v>30</v>
      </c>
      <c r="C17" s="88" t="s">
        <v>31</v>
      </c>
      <c r="D17" s="7" t="s">
        <v>32</v>
      </c>
      <c r="E17" s="36">
        <v>0</v>
      </c>
      <c r="F17" s="36">
        <v>0</v>
      </c>
      <c r="G17" s="207"/>
    </row>
    <row r="18" spans="2:7" ht="24.75" customHeight="1">
      <c r="B18" s="79" t="s">
        <v>33</v>
      </c>
      <c r="C18" s="88" t="s">
        <v>34</v>
      </c>
      <c r="D18" s="7" t="s">
        <v>35</v>
      </c>
      <c r="E18" s="36">
        <v>0</v>
      </c>
      <c r="F18" s="36">
        <v>0</v>
      </c>
      <c r="G18" s="207"/>
    </row>
    <row r="19" spans="2:7" ht="24.75" customHeight="1">
      <c r="B19" s="79" t="s">
        <v>36</v>
      </c>
      <c r="C19" s="88" t="s">
        <v>37</v>
      </c>
      <c r="D19" s="7" t="s">
        <v>9</v>
      </c>
      <c r="E19" s="36">
        <v>0</v>
      </c>
      <c r="F19" s="36">
        <v>0</v>
      </c>
      <c r="G19" s="207"/>
    </row>
    <row r="20" spans="2:7" ht="24.75" customHeight="1">
      <c r="B20" s="79" t="s">
        <v>38</v>
      </c>
      <c r="C20" s="88" t="s">
        <v>39</v>
      </c>
      <c r="D20" s="7" t="s">
        <v>9</v>
      </c>
      <c r="E20" s="36">
        <v>0</v>
      </c>
      <c r="F20" s="36">
        <v>0</v>
      </c>
      <c r="G20" s="207"/>
    </row>
    <row r="21" spans="2:7" ht="24.75" customHeight="1">
      <c r="B21" s="79" t="s">
        <v>40</v>
      </c>
      <c r="C21" s="88" t="s">
        <v>41</v>
      </c>
      <c r="D21" s="7" t="s">
        <v>9</v>
      </c>
      <c r="E21" s="36">
        <v>0</v>
      </c>
      <c r="F21" s="36">
        <v>0</v>
      </c>
      <c r="G21" s="207"/>
    </row>
    <row r="22" spans="2:7" ht="24.75" customHeight="1">
      <c r="B22" s="79" t="s">
        <v>42</v>
      </c>
      <c r="C22" s="88" t="s">
        <v>43</v>
      </c>
      <c r="D22" s="7" t="s">
        <v>9</v>
      </c>
      <c r="E22" s="36">
        <v>0</v>
      </c>
      <c r="F22" s="36">
        <v>0</v>
      </c>
      <c r="G22" s="207"/>
    </row>
    <row r="23" spans="2:7" ht="24.75" customHeight="1">
      <c r="B23" s="79" t="s">
        <v>44</v>
      </c>
      <c r="C23" s="88" t="s">
        <v>45</v>
      </c>
      <c r="D23" s="7" t="s">
        <v>9</v>
      </c>
      <c r="E23" s="36">
        <v>0</v>
      </c>
      <c r="F23" s="36">
        <v>0</v>
      </c>
      <c r="G23" s="207"/>
    </row>
    <row r="24" spans="2:7" ht="24.75" customHeight="1">
      <c r="B24" s="79" t="s">
        <v>46</v>
      </c>
      <c r="C24" s="88" t="s">
        <v>47</v>
      </c>
      <c r="D24" s="7" t="s">
        <v>9</v>
      </c>
      <c r="E24" s="36">
        <v>0</v>
      </c>
      <c r="F24" s="36">
        <v>0</v>
      </c>
      <c r="G24" s="207"/>
    </row>
    <row r="25" spans="2:7" ht="24.75" customHeight="1">
      <c r="B25" s="79" t="s">
        <v>48</v>
      </c>
      <c r="C25" s="88" t="s">
        <v>49</v>
      </c>
      <c r="D25" s="7" t="s">
        <v>9</v>
      </c>
      <c r="E25" s="36">
        <v>0</v>
      </c>
      <c r="F25" s="36">
        <v>0</v>
      </c>
      <c r="G25" s="207"/>
    </row>
    <row r="26" spans="2:7" ht="24.75" customHeight="1">
      <c r="B26" s="79" t="s">
        <v>50</v>
      </c>
      <c r="C26" s="80" t="s">
        <v>51</v>
      </c>
      <c r="D26" s="7" t="s">
        <v>9</v>
      </c>
      <c r="E26" s="36">
        <v>0</v>
      </c>
      <c r="F26" s="36">
        <v>0</v>
      </c>
      <c r="G26" s="207"/>
    </row>
    <row r="27" spans="2:7" ht="24.75" customHeight="1">
      <c r="B27" s="79" t="s">
        <v>52</v>
      </c>
      <c r="C27" s="80" t="s">
        <v>53</v>
      </c>
      <c r="D27" s="7" t="s">
        <v>9</v>
      </c>
      <c r="E27" s="36">
        <v>0</v>
      </c>
      <c r="F27" s="36">
        <v>0</v>
      </c>
      <c r="G27" s="207"/>
    </row>
    <row r="28" spans="2:7" ht="24.75" customHeight="1">
      <c r="B28" s="79" t="s">
        <v>54</v>
      </c>
      <c r="C28" s="80" t="s">
        <v>55</v>
      </c>
      <c r="D28" s="7" t="s">
        <v>9</v>
      </c>
      <c r="E28" s="36">
        <v>0</v>
      </c>
      <c r="F28" s="36">
        <v>0</v>
      </c>
      <c r="G28" s="207"/>
    </row>
    <row r="29" spans="2:7" ht="24.75" customHeight="1">
      <c r="B29" s="79" t="s">
        <v>56</v>
      </c>
      <c r="C29" s="80" t="s">
        <v>57</v>
      </c>
      <c r="D29" s="7" t="s">
        <v>9</v>
      </c>
      <c r="E29" s="36">
        <v>0</v>
      </c>
      <c r="F29" s="36">
        <v>0</v>
      </c>
      <c r="G29" s="207"/>
    </row>
    <row r="30" spans="2:7" ht="24.75" customHeight="1">
      <c r="B30" s="79" t="s">
        <v>58</v>
      </c>
      <c r="C30" s="88" t="s">
        <v>59</v>
      </c>
      <c r="D30" s="7" t="s">
        <v>9</v>
      </c>
      <c r="E30" s="35">
        <v>275795.9953200001</v>
      </c>
      <c r="F30" s="35">
        <v>9254.45267</v>
      </c>
      <c r="G30" s="207"/>
    </row>
    <row r="31" spans="2:7" ht="24.75" customHeight="1">
      <c r="B31" s="79" t="s">
        <v>60</v>
      </c>
      <c r="C31" s="80" t="s">
        <v>55</v>
      </c>
      <c r="D31" s="7" t="s">
        <v>9</v>
      </c>
      <c r="E31" s="36">
        <v>0</v>
      </c>
      <c r="F31" s="36">
        <v>0</v>
      </c>
      <c r="G31" s="207"/>
    </row>
    <row r="32" spans="2:7" ht="24.75" customHeight="1">
      <c r="B32" s="79" t="s">
        <v>61</v>
      </c>
      <c r="C32" s="80" t="s">
        <v>57</v>
      </c>
      <c r="D32" s="7" t="s">
        <v>9</v>
      </c>
      <c r="E32" s="36">
        <v>0</v>
      </c>
      <c r="F32" s="36">
        <v>0</v>
      </c>
      <c r="G32" s="207"/>
    </row>
    <row r="33" spans="2:7" ht="24.75" customHeight="1">
      <c r="B33" s="79" t="s">
        <v>62</v>
      </c>
      <c r="C33" s="80" t="s">
        <v>63</v>
      </c>
      <c r="D33" s="7" t="s">
        <v>9</v>
      </c>
      <c r="E33" s="36">
        <v>0</v>
      </c>
      <c r="F33" s="36">
        <v>0</v>
      </c>
      <c r="G33" s="207"/>
    </row>
    <row r="34" spans="2:7" ht="51">
      <c r="B34" s="79" t="s">
        <v>64</v>
      </c>
      <c r="C34" s="80" t="s">
        <v>65</v>
      </c>
      <c r="D34" s="7" t="s">
        <v>18</v>
      </c>
      <c r="E34" s="29" t="s">
        <v>66</v>
      </c>
      <c r="F34" s="29" t="s">
        <v>66</v>
      </c>
      <c r="G34" s="207"/>
    </row>
    <row r="35" spans="2:7" ht="25.5">
      <c r="B35" s="79" t="s">
        <v>67</v>
      </c>
      <c r="C35" s="80" t="s">
        <v>68</v>
      </c>
      <c r="D35" s="7" t="s">
        <v>9</v>
      </c>
      <c r="E35" s="85">
        <v>0</v>
      </c>
      <c r="F35" s="85">
        <v>0</v>
      </c>
      <c r="G35" s="207"/>
    </row>
    <row r="36" spans="2:7" ht="24.75" customHeight="1" hidden="1">
      <c r="B36" s="79" t="s">
        <v>196</v>
      </c>
      <c r="C36" s="88"/>
      <c r="D36" s="11"/>
      <c r="E36" s="34"/>
      <c r="F36" s="34"/>
      <c r="G36" s="207"/>
    </row>
    <row r="37" spans="2:7" ht="24.75" customHeight="1" hidden="1">
      <c r="B37" s="83"/>
      <c r="C37" s="80" t="s">
        <v>197</v>
      </c>
      <c r="D37" s="84"/>
      <c r="E37" s="214"/>
      <c r="F37" s="214"/>
      <c r="G37" s="207"/>
    </row>
    <row r="38" spans="2:7" ht="25.5" customHeight="1">
      <c r="B38" s="79" t="s">
        <v>6</v>
      </c>
      <c r="C38" s="80" t="s">
        <v>73</v>
      </c>
      <c r="D38" s="7" t="s">
        <v>9</v>
      </c>
      <c r="E38" s="35">
        <f>E6-E11</f>
        <v>5214.520599999989</v>
      </c>
      <c r="F38" s="35">
        <f>F6-F11</f>
        <v>321.85109999999986</v>
      </c>
      <c r="G38" s="207"/>
    </row>
    <row r="39" spans="2:7" ht="24.75" customHeight="1">
      <c r="B39" s="79" t="s">
        <v>7</v>
      </c>
      <c r="C39" s="80" t="s">
        <v>74</v>
      </c>
      <c r="D39" s="7" t="s">
        <v>9</v>
      </c>
      <c r="E39" s="36">
        <v>0</v>
      </c>
      <c r="F39" s="36">
        <v>0</v>
      </c>
      <c r="G39" s="207"/>
    </row>
    <row r="40" spans="2:7" ht="25.5">
      <c r="B40" s="79" t="s">
        <v>75</v>
      </c>
      <c r="C40" s="80" t="s">
        <v>76</v>
      </c>
      <c r="D40" s="7" t="s">
        <v>9</v>
      </c>
      <c r="E40" s="36">
        <v>0</v>
      </c>
      <c r="F40" s="36">
        <v>0</v>
      </c>
      <c r="G40" s="207"/>
    </row>
    <row r="41" spans="2:7" ht="24.75" customHeight="1">
      <c r="B41" s="79" t="s">
        <v>77</v>
      </c>
      <c r="C41" s="80" t="s">
        <v>78</v>
      </c>
      <c r="D41" s="7" t="s">
        <v>9</v>
      </c>
      <c r="E41" s="36">
        <v>0</v>
      </c>
      <c r="F41" s="36">
        <v>0</v>
      </c>
      <c r="G41" s="207"/>
    </row>
    <row r="42" spans="2:7" ht="24.75" customHeight="1">
      <c r="B42" s="79" t="s">
        <v>79</v>
      </c>
      <c r="C42" s="80" t="s">
        <v>80</v>
      </c>
      <c r="D42" s="7" t="s">
        <v>9</v>
      </c>
      <c r="E42" s="36">
        <v>0</v>
      </c>
      <c r="F42" s="36">
        <v>0</v>
      </c>
      <c r="G42" s="207"/>
    </row>
    <row r="43" spans="2:7" ht="24.75" customHeight="1">
      <c r="B43" s="79" t="s">
        <v>81</v>
      </c>
      <c r="C43" s="80" t="s">
        <v>82</v>
      </c>
      <c r="D43" s="7" t="s">
        <v>9</v>
      </c>
      <c r="E43" s="36">
        <v>0</v>
      </c>
      <c r="F43" s="36">
        <v>0</v>
      </c>
      <c r="G43" s="207"/>
    </row>
    <row r="44" spans="2:6" ht="33.75" customHeight="1">
      <c r="B44" s="79" t="s">
        <v>83</v>
      </c>
      <c r="C44" s="80" t="s">
        <v>84</v>
      </c>
      <c r="D44" s="7" t="s">
        <v>18</v>
      </c>
      <c r="E44" s="204" t="s">
        <v>201</v>
      </c>
      <c r="F44" s="205"/>
    </row>
    <row r="45" spans="2:6" ht="31.5" customHeight="1">
      <c r="B45" s="79" t="s">
        <v>85</v>
      </c>
      <c r="C45" s="80" t="s">
        <v>86</v>
      </c>
      <c r="D45" s="7" t="s">
        <v>87</v>
      </c>
      <c r="E45" s="36">
        <v>0</v>
      </c>
      <c r="F45" s="36">
        <v>0</v>
      </c>
    </row>
    <row r="46" spans="2:6" ht="24.75" customHeight="1">
      <c r="B46" s="79" t="s">
        <v>95</v>
      </c>
      <c r="C46" s="82" t="s">
        <v>96</v>
      </c>
      <c r="D46" s="7" t="s">
        <v>87</v>
      </c>
      <c r="E46" s="35">
        <v>580.084</v>
      </c>
      <c r="F46" s="35">
        <v>10.488</v>
      </c>
    </row>
    <row r="47" spans="2:6" ht="38.25">
      <c r="B47" s="79" t="s">
        <v>97</v>
      </c>
      <c r="C47" s="80" t="s">
        <v>98</v>
      </c>
      <c r="D47" s="7" t="s">
        <v>99</v>
      </c>
      <c r="E47" s="36">
        <v>0</v>
      </c>
      <c r="F47" s="36">
        <v>0</v>
      </c>
    </row>
    <row r="48" spans="2:6" ht="38.25">
      <c r="B48" s="79" t="s">
        <v>100</v>
      </c>
      <c r="C48" s="80" t="s">
        <v>101</v>
      </c>
      <c r="D48" s="7" t="s">
        <v>99</v>
      </c>
      <c r="E48" s="36">
        <v>0</v>
      </c>
      <c r="F48" s="36">
        <v>0</v>
      </c>
    </row>
    <row r="49" spans="2:6" ht="38.25">
      <c r="B49" s="79" t="s">
        <v>102</v>
      </c>
      <c r="C49" s="80" t="s">
        <v>103</v>
      </c>
      <c r="D49" s="7" t="s">
        <v>99</v>
      </c>
      <c r="E49" s="34">
        <f>E50+E51</f>
        <v>879.289</v>
      </c>
      <c r="F49" s="34">
        <f>F50+F51</f>
        <v>19.015</v>
      </c>
    </row>
    <row r="50" spans="2:6" ht="24.75" customHeight="1">
      <c r="B50" s="79" t="s">
        <v>104</v>
      </c>
      <c r="C50" s="80" t="s">
        <v>105</v>
      </c>
      <c r="D50" s="7" t="s">
        <v>99</v>
      </c>
      <c r="E50" s="35">
        <v>702.932</v>
      </c>
      <c r="F50" s="35">
        <v>14.353</v>
      </c>
    </row>
    <row r="51" spans="2:6" ht="24.75" customHeight="1">
      <c r="B51" s="79" t="s">
        <v>106</v>
      </c>
      <c r="C51" s="80" t="s">
        <v>107</v>
      </c>
      <c r="D51" s="7" t="s">
        <v>99</v>
      </c>
      <c r="E51" s="35">
        <v>176.35699999999997</v>
      </c>
      <c r="F51" s="35">
        <v>4.662000000000001</v>
      </c>
    </row>
    <row r="52" spans="2:6" ht="38.25">
      <c r="B52" s="79" t="s">
        <v>108</v>
      </c>
      <c r="C52" s="80" t="s">
        <v>109</v>
      </c>
      <c r="D52" s="7" t="s">
        <v>222</v>
      </c>
      <c r="E52" s="36">
        <v>0</v>
      </c>
      <c r="F52" s="36">
        <v>0</v>
      </c>
    </row>
    <row r="53" spans="2:6" ht="24.75" customHeight="1">
      <c r="B53" s="79" t="s">
        <v>110</v>
      </c>
      <c r="C53" s="80" t="s">
        <v>111</v>
      </c>
      <c r="D53" s="7" t="s">
        <v>99</v>
      </c>
      <c r="E53" s="35">
        <v>172.167788136</v>
      </c>
      <c r="F53" s="35">
        <v>1.6959709999999997</v>
      </c>
    </row>
    <row r="54" spans="2:6" ht="24.75" customHeight="1">
      <c r="B54" s="79" t="s">
        <v>112</v>
      </c>
      <c r="C54" s="80" t="s">
        <v>113</v>
      </c>
      <c r="D54" s="7" t="s">
        <v>114</v>
      </c>
      <c r="E54" s="36">
        <v>0</v>
      </c>
      <c r="F54" s="36">
        <v>0</v>
      </c>
    </row>
    <row r="55" spans="2:6" ht="24.75" customHeight="1">
      <c r="B55" s="79" t="s">
        <v>115</v>
      </c>
      <c r="C55" s="80" t="s">
        <v>116</v>
      </c>
      <c r="D55" s="7" t="s">
        <v>114</v>
      </c>
      <c r="E55" s="36">
        <v>0</v>
      </c>
      <c r="F55" s="36">
        <v>0</v>
      </c>
    </row>
    <row r="56" spans="2:6" ht="33.75" customHeight="1">
      <c r="B56" s="79" t="s">
        <v>123</v>
      </c>
      <c r="C56" s="82" t="s">
        <v>124</v>
      </c>
      <c r="D56" s="7" t="s">
        <v>125</v>
      </c>
      <c r="E56" s="36">
        <v>0</v>
      </c>
      <c r="F56" s="36">
        <v>0</v>
      </c>
    </row>
    <row r="57" spans="2:6" ht="51">
      <c r="B57" s="79" t="s">
        <v>126</v>
      </c>
      <c r="C57" s="82" t="s">
        <v>127</v>
      </c>
      <c r="D57" s="7" t="s">
        <v>128</v>
      </c>
      <c r="E57" s="36">
        <v>0</v>
      </c>
      <c r="F57" s="36">
        <v>0</v>
      </c>
    </row>
    <row r="58" spans="2:6" ht="38.25" customHeight="1">
      <c r="B58" s="79" t="s">
        <v>129</v>
      </c>
      <c r="C58" s="80" t="s">
        <v>130</v>
      </c>
      <c r="D58" s="7" t="s">
        <v>18</v>
      </c>
      <c r="E58" s="178" t="s">
        <v>202</v>
      </c>
      <c r="F58" s="179"/>
    </row>
    <row r="59" spans="5:6" ht="15">
      <c r="E59" s="37"/>
      <c r="F59" s="37"/>
    </row>
    <row r="60" spans="5:6" ht="15">
      <c r="E60" s="37"/>
      <c r="F60" s="37"/>
    </row>
    <row r="61" spans="5:6" ht="15">
      <c r="E61" s="37"/>
      <c r="F61" s="37"/>
    </row>
    <row r="62" spans="5:6" ht="15">
      <c r="E62" s="37"/>
      <c r="F62" s="37"/>
    </row>
    <row r="63" spans="5:6" ht="15">
      <c r="E63" s="37"/>
      <c r="F63" s="37"/>
    </row>
    <row r="64" spans="5:6" ht="15">
      <c r="E64" s="37"/>
      <c r="F64" s="37"/>
    </row>
    <row r="65" spans="5:6" ht="15">
      <c r="E65" s="37"/>
      <c r="F65" s="37"/>
    </row>
    <row r="66" spans="5:6" ht="15">
      <c r="E66" s="37"/>
      <c r="F66" s="37"/>
    </row>
    <row r="67" spans="5:6" ht="15">
      <c r="E67" s="37"/>
      <c r="F67" s="37"/>
    </row>
    <row r="68" spans="5:6" ht="15">
      <c r="E68" s="37"/>
      <c r="F68" s="37"/>
    </row>
    <row r="69" spans="5:6" ht="15">
      <c r="E69" s="37"/>
      <c r="F69" s="37"/>
    </row>
    <row r="70" spans="5:6" ht="15">
      <c r="E70" s="37"/>
      <c r="F70" s="37"/>
    </row>
    <row r="71" spans="5:6" ht="15">
      <c r="E71" s="37"/>
      <c r="F71" s="37"/>
    </row>
    <row r="72" spans="5:6" ht="15">
      <c r="E72" s="37"/>
      <c r="F72" s="37"/>
    </row>
    <row r="73" spans="5:6" ht="15">
      <c r="E73" s="37"/>
      <c r="F73" s="37"/>
    </row>
    <row r="74" spans="5:6" ht="15">
      <c r="E74" s="37"/>
      <c r="F74" s="37"/>
    </row>
    <row r="75" spans="5:6" ht="15">
      <c r="E75" s="37"/>
      <c r="F75" s="37"/>
    </row>
    <row r="76" spans="5:6" ht="15">
      <c r="E76" s="37"/>
      <c r="F76" s="37"/>
    </row>
  </sheetData>
  <sheetProtection/>
  <mergeCells count="4">
    <mergeCell ref="B1:F1"/>
    <mergeCell ref="B2:F2"/>
    <mergeCell ref="E44:F44"/>
    <mergeCell ref="E58:F58"/>
  </mergeCells>
  <hyperlinks>
    <hyperlink ref="E44" r:id="rId1" display="http://www.tgc-2.ru/investors/disclosure/statements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68"/>
  <sheetViews>
    <sheetView showGridLines="0" zoomScalePageLayoutView="0" workbookViewId="0" topLeftCell="A1">
      <selection activeCell="F11" sqref="F11"/>
    </sheetView>
  </sheetViews>
  <sheetFormatPr defaultColWidth="9.140625" defaultRowHeight="15"/>
  <cols>
    <col min="1" max="1" width="46.140625" style="217" customWidth="1"/>
    <col min="2" max="2" width="25.140625" style="217" customWidth="1"/>
    <col min="3" max="3" width="27.28125" style="217" customWidth="1"/>
    <col min="4" max="4" width="23.00390625" style="217" customWidth="1"/>
    <col min="5" max="5" width="9.7109375" style="217" customWidth="1"/>
    <col min="6" max="16384" width="9.140625" style="217" customWidth="1"/>
  </cols>
  <sheetData>
    <row r="2" spans="1:4" ht="43.5" customHeight="1">
      <c r="A2" s="216" t="s">
        <v>364</v>
      </c>
      <c r="B2" s="216"/>
      <c r="C2" s="216"/>
      <c r="D2" s="215"/>
    </row>
    <row r="3" spans="1:3" ht="14.25">
      <c r="A3" s="218"/>
      <c r="B3" s="218"/>
      <c r="C3" s="218"/>
    </row>
    <row r="4" spans="1:3" ht="28.5">
      <c r="A4" s="219"/>
      <c r="B4" s="220" t="s">
        <v>315</v>
      </c>
      <c r="C4" s="220" t="s">
        <v>316</v>
      </c>
    </row>
    <row r="5" spans="1:3" ht="42.75">
      <c r="A5" s="219" t="s">
        <v>317</v>
      </c>
      <c r="B5" s="220" t="s">
        <v>318</v>
      </c>
      <c r="C5" s="221">
        <v>80101</v>
      </c>
    </row>
    <row r="6" spans="1:3" ht="42.75">
      <c r="A6" s="219" t="s">
        <v>319</v>
      </c>
      <c r="B6" s="220" t="s">
        <v>320</v>
      </c>
      <c r="C6" s="221">
        <v>69116</v>
      </c>
    </row>
    <row r="7" spans="1:3" ht="28.5">
      <c r="A7" s="219" t="s">
        <v>321</v>
      </c>
      <c r="B7" s="220" t="s">
        <v>184</v>
      </c>
      <c r="C7" s="220" t="s">
        <v>184</v>
      </c>
    </row>
    <row r="8" spans="1:3" ht="57">
      <c r="A8" s="222" t="s">
        <v>322</v>
      </c>
      <c r="B8" s="221">
        <v>786845</v>
      </c>
      <c r="C8" s="220" t="s">
        <v>184</v>
      </c>
    </row>
    <row r="9" spans="1:3" ht="14.25">
      <c r="A9" s="223" t="s">
        <v>323</v>
      </c>
      <c r="B9" s="220"/>
      <c r="C9" s="220"/>
    </row>
    <row r="10" spans="1:3" ht="14.25">
      <c r="A10" s="223" t="s">
        <v>324</v>
      </c>
      <c r="B10" s="221">
        <v>742627</v>
      </c>
      <c r="C10" s="220" t="s">
        <v>184</v>
      </c>
    </row>
    <row r="11" spans="1:3" ht="14.25">
      <c r="A11" s="223" t="s">
        <v>325</v>
      </c>
      <c r="B11" s="221">
        <v>4731</v>
      </c>
      <c r="C11" s="220" t="s">
        <v>184</v>
      </c>
    </row>
    <row r="12" spans="1:3" ht="14.25">
      <c r="A12" s="223" t="s">
        <v>27</v>
      </c>
      <c r="B12" s="220" t="s">
        <v>326</v>
      </c>
      <c r="C12" s="220"/>
    </row>
    <row r="13" spans="1:3" ht="14.25">
      <c r="A13" s="223" t="s">
        <v>327</v>
      </c>
      <c r="B13" s="220">
        <v>157</v>
      </c>
      <c r="C13" s="220" t="s">
        <v>184</v>
      </c>
    </row>
    <row r="14" spans="1:3" ht="14.25">
      <c r="A14" s="223" t="s">
        <v>328</v>
      </c>
      <c r="B14" s="221">
        <v>44218</v>
      </c>
      <c r="C14" s="220" t="s">
        <v>184</v>
      </c>
    </row>
    <row r="15" spans="1:3" ht="14.25">
      <c r="A15" s="223" t="s">
        <v>329</v>
      </c>
      <c r="B15" s="221">
        <v>2039</v>
      </c>
      <c r="C15" s="220" t="s">
        <v>184</v>
      </c>
    </row>
    <row r="16" spans="1:3" ht="14.25">
      <c r="A16" s="223" t="s">
        <v>330</v>
      </c>
      <c r="B16" s="220">
        <v>22</v>
      </c>
      <c r="C16" s="220" t="s">
        <v>184</v>
      </c>
    </row>
    <row r="17" spans="1:3" ht="14.25">
      <c r="A17" s="223" t="s">
        <v>27</v>
      </c>
      <c r="B17" s="220" t="s">
        <v>331</v>
      </c>
      <c r="C17" s="220"/>
    </row>
    <row r="18" spans="1:3" ht="85.5">
      <c r="A18" s="222" t="s">
        <v>332</v>
      </c>
      <c r="B18" s="220" t="s">
        <v>184</v>
      </c>
      <c r="C18" s="221">
        <v>1559</v>
      </c>
    </row>
    <row r="19" spans="1:3" ht="14.25">
      <c r="A19" s="223" t="s">
        <v>333</v>
      </c>
      <c r="B19" s="220" t="s">
        <v>184</v>
      </c>
      <c r="C19" s="221">
        <v>1224</v>
      </c>
    </row>
    <row r="20" spans="1:3" ht="28.5">
      <c r="A20" s="223" t="s">
        <v>334</v>
      </c>
      <c r="B20" s="220" t="s">
        <v>184</v>
      </c>
      <c r="C20" s="221">
        <v>1274</v>
      </c>
    </row>
    <row r="21" spans="1:3" ht="28.5">
      <c r="A21" s="222" t="s">
        <v>335</v>
      </c>
      <c r="B21" s="221">
        <v>4856</v>
      </c>
      <c r="C21" s="221">
        <v>4354</v>
      </c>
    </row>
    <row r="22" spans="1:3" ht="28.5">
      <c r="A22" s="222" t="s">
        <v>336</v>
      </c>
      <c r="B22" s="221">
        <v>4858</v>
      </c>
      <c r="C22" s="221">
        <v>37936</v>
      </c>
    </row>
    <row r="23" spans="1:3" ht="42.75">
      <c r="A23" s="222" t="s">
        <v>337</v>
      </c>
      <c r="B23" s="221">
        <v>125407</v>
      </c>
      <c r="C23" s="221">
        <v>15150</v>
      </c>
    </row>
    <row r="24" spans="1:3" ht="42.75">
      <c r="A24" s="222" t="s">
        <v>338</v>
      </c>
      <c r="B24" s="220"/>
      <c r="C24" s="220"/>
    </row>
    <row r="25" spans="1:3" ht="28.5">
      <c r="A25" s="222" t="s">
        <v>339</v>
      </c>
      <c r="B25" s="221">
        <v>69296</v>
      </c>
      <c r="C25" s="221">
        <v>5627</v>
      </c>
    </row>
    <row r="26" spans="1:3" ht="57">
      <c r="A26" s="222" t="s">
        <v>340</v>
      </c>
      <c r="B26" s="220">
        <v>558</v>
      </c>
      <c r="C26" s="220">
        <v>71</v>
      </c>
    </row>
    <row r="27" spans="1:3" ht="42.75">
      <c r="A27" s="222" t="s">
        <v>341</v>
      </c>
      <c r="B27" s="220" t="s">
        <v>184</v>
      </c>
      <c r="C27" s="220" t="s">
        <v>184</v>
      </c>
    </row>
    <row r="28" spans="1:3" ht="57">
      <c r="A28" s="222" t="s">
        <v>342</v>
      </c>
      <c r="B28" s="221">
        <v>21725</v>
      </c>
      <c r="C28" s="220" t="s">
        <v>184</v>
      </c>
    </row>
    <row r="29" spans="1:3" ht="114">
      <c r="A29" s="222" t="s">
        <v>343</v>
      </c>
      <c r="B29" s="221">
        <v>36571</v>
      </c>
      <c r="C29" s="220">
        <v>347</v>
      </c>
    </row>
    <row r="30" spans="1:3" ht="57">
      <c r="A30" s="222" t="s">
        <v>344</v>
      </c>
      <c r="B30" s="221">
        <v>53188</v>
      </c>
      <c r="C30" s="221">
        <v>7883</v>
      </c>
    </row>
    <row r="31" spans="1:3" ht="99.75">
      <c r="A31" s="219" t="s">
        <v>345</v>
      </c>
      <c r="B31" s="220" t="s">
        <v>184</v>
      </c>
      <c r="C31" s="220" t="s">
        <v>184</v>
      </c>
    </row>
    <row r="32" spans="1:3" ht="28.5">
      <c r="A32" s="224" t="s">
        <v>346</v>
      </c>
      <c r="B32" s="220">
        <v>0</v>
      </c>
      <c r="C32" s="220">
        <v>0</v>
      </c>
    </row>
    <row r="33" spans="1:3" ht="14.25">
      <c r="A33" s="225" t="s">
        <v>347</v>
      </c>
      <c r="B33" s="226">
        <v>31006</v>
      </c>
      <c r="C33" s="226"/>
    </row>
    <row r="34" spans="1:3" ht="14.25">
      <c r="A34" s="225"/>
      <c r="B34" s="226"/>
      <c r="C34" s="226"/>
    </row>
    <row r="35" spans="1:3" ht="42.75">
      <c r="A35" s="222" t="s">
        <v>348</v>
      </c>
      <c r="B35" s="221">
        <v>184832</v>
      </c>
      <c r="C35" s="221">
        <v>7174</v>
      </c>
    </row>
    <row r="36" spans="1:3" ht="72">
      <c r="A36" s="227" t="s">
        <v>349</v>
      </c>
      <c r="B36" s="228" t="s">
        <v>201</v>
      </c>
      <c r="C36" s="228"/>
    </row>
    <row r="37" spans="1:3" ht="71.25">
      <c r="A37" s="222" t="s">
        <v>350</v>
      </c>
      <c r="B37" s="220">
        <v>488</v>
      </c>
      <c r="C37" s="220" t="s">
        <v>184</v>
      </c>
    </row>
    <row r="38" spans="1:3" ht="42.75">
      <c r="A38" s="222" t="s">
        <v>351</v>
      </c>
      <c r="B38" s="220">
        <v>414.298</v>
      </c>
      <c r="C38" s="220" t="s">
        <v>184</v>
      </c>
    </row>
    <row r="39" spans="1:3" ht="57">
      <c r="A39" s="222" t="s">
        <v>352</v>
      </c>
      <c r="B39" s="220">
        <v>1273.879</v>
      </c>
      <c r="C39" s="220">
        <v>2018.42</v>
      </c>
    </row>
    <row r="40" spans="1:3" ht="57">
      <c r="A40" s="222" t="s">
        <v>353</v>
      </c>
      <c r="B40" s="220">
        <v>0</v>
      </c>
      <c r="C40" s="220">
        <v>0</v>
      </c>
    </row>
    <row r="41" spans="1:3" ht="99.75">
      <c r="A41" s="222" t="s">
        <v>354</v>
      </c>
      <c r="B41" s="220">
        <v>1269.821</v>
      </c>
      <c r="C41" s="220">
        <v>1687.935</v>
      </c>
    </row>
    <row r="42" spans="1:3" ht="14.25">
      <c r="A42" s="223" t="s">
        <v>355</v>
      </c>
      <c r="B42" s="220">
        <v>1269.821</v>
      </c>
      <c r="C42" s="220">
        <v>1687.935</v>
      </c>
    </row>
    <row r="43" spans="1:3" ht="14.25">
      <c r="A43" s="223" t="s">
        <v>356</v>
      </c>
      <c r="B43" s="220">
        <v>0</v>
      </c>
      <c r="C43" s="220">
        <v>0</v>
      </c>
    </row>
    <row r="44" spans="1:3" ht="57">
      <c r="A44" s="222" t="s">
        <v>357</v>
      </c>
      <c r="B44" s="220" t="s">
        <v>184</v>
      </c>
      <c r="C44" s="220" t="s">
        <v>184</v>
      </c>
    </row>
    <row r="45" spans="1:3" ht="28.5">
      <c r="A45" s="222" t="s">
        <v>358</v>
      </c>
      <c r="B45" s="220" t="s">
        <v>184</v>
      </c>
      <c r="C45" s="220" t="s">
        <v>184</v>
      </c>
    </row>
    <row r="46" spans="1:3" ht="42.75">
      <c r="A46" s="222" t="s">
        <v>359</v>
      </c>
      <c r="B46" s="229">
        <v>256</v>
      </c>
      <c r="C46" s="229"/>
    </row>
    <row r="47" spans="1:3" ht="42.75">
      <c r="A47" s="222" t="s">
        <v>360</v>
      </c>
      <c r="B47" s="229">
        <v>43</v>
      </c>
      <c r="C47" s="229"/>
    </row>
    <row r="48" spans="1:3" ht="85.5">
      <c r="A48" s="222" t="s">
        <v>361</v>
      </c>
      <c r="B48" s="220">
        <v>156.3</v>
      </c>
      <c r="C48" s="220" t="s">
        <v>184</v>
      </c>
    </row>
    <row r="49" spans="1:3" ht="14.25">
      <c r="A49" s="230" t="s">
        <v>362</v>
      </c>
      <c r="B49" s="229">
        <v>0.014</v>
      </c>
      <c r="C49" s="229" t="s">
        <v>184</v>
      </c>
    </row>
    <row r="50" spans="1:3" ht="14.25">
      <c r="A50" s="230"/>
      <c r="B50" s="229"/>
      <c r="C50" s="229"/>
    </row>
    <row r="51" spans="1:3" ht="14.25">
      <c r="A51" s="230" t="s">
        <v>363</v>
      </c>
      <c r="B51" s="229">
        <v>2.034</v>
      </c>
      <c r="C51" s="229" t="s">
        <v>184</v>
      </c>
    </row>
    <row r="52" spans="1:3" s="231" customFormat="1" ht="14.25">
      <c r="A52" s="230"/>
      <c r="B52" s="229"/>
      <c r="C52" s="229"/>
    </row>
    <row r="68" ht="15"/>
  </sheetData>
  <sheetProtection/>
  <mergeCells count="12">
    <mergeCell ref="A51:A52"/>
    <mergeCell ref="B51:B52"/>
    <mergeCell ref="C51:C52"/>
    <mergeCell ref="A2:C2"/>
    <mergeCell ref="A33:A34"/>
    <mergeCell ref="B33:C34"/>
    <mergeCell ref="B36:C36"/>
    <mergeCell ref="B46:C46"/>
    <mergeCell ref="B47:C47"/>
    <mergeCell ref="A49:A50"/>
    <mergeCell ref="B49:B50"/>
    <mergeCell ref="C49:C50"/>
  </mergeCells>
  <hyperlinks>
    <hyperlink ref="A36" location="P68" display="P68"/>
    <hyperlink ref="B36" r:id="rId1" display="http://www.tgc-2.ru/investors/disclosure/statements/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10"/>
  <sheetViews>
    <sheetView showGridLines="0" zoomScalePageLayoutView="0" workbookViewId="0" topLeftCell="C100">
      <selection activeCell="K14" sqref="K14"/>
    </sheetView>
  </sheetViews>
  <sheetFormatPr defaultColWidth="10.57421875" defaultRowHeight="15"/>
  <cols>
    <col min="1" max="1" width="9.140625" style="165" hidden="1" customWidth="1"/>
    <col min="2" max="2" width="9.140625" style="119" hidden="1" customWidth="1"/>
    <col min="3" max="3" width="3.7109375" style="120" customWidth="1"/>
    <col min="4" max="4" width="7.7109375" style="120" customWidth="1"/>
    <col min="5" max="5" width="54.57421875" style="120" customWidth="1"/>
    <col min="6" max="6" width="16.00390625" style="120" customWidth="1"/>
    <col min="7" max="7" width="20.8515625" style="120" customWidth="1"/>
    <col min="8" max="8" width="3.7109375" style="120" customWidth="1"/>
    <col min="9" max="16384" width="10.57421875" style="120" customWidth="1"/>
  </cols>
  <sheetData>
    <row r="1" ht="11.25" hidden="1"/>
    <row r="2" ht="11.25" hidden="1"/>
    <row r="3" ht="11.25" hidden="1"/>
    <row r="4" spans="3:7" ht="3" customHeight="1">
      <c r="C4" s="121"/>
      <c r="D4" s="121"/>
      <c r="E4" s="121"/>
      <c r="F4" s="121"/>
      <c r="G4" s="122"/>
    </row>
    <row r="5" spans="3:7" ht="41.25" customHeight="1">
      <c r="C5" s="121"/>
      <c r="D5" s="184" t="s">
        <v>365</v>
      </c>
      <c r="E5" s="184"/>
      <c r="F5" s="184"/>
      <c r="G5" s="184"/>
    </row>
    <row r="6" spans="3:7" ht="12.75" customHeight="1">
      <c r="C6" s="121"/>
      <c r="D6" s="185" t="str">
        <f>IF(org=0,"Не определено",org)</f>
        <v>Главное управление ОАО "ТГК-2" по Костромской области</v>
      </c>
      <c r="E6" s="185"/>
      <c r="F6" s="185"/>
      <c r="G6" s="185"/>
    </row>
    <row r="7" spans="3:7" ht="3" customHeight="1">
      <c r="C7" s="121"/>
      <c r="D7" s="121"/>
      <c r="E7" s="123"/>
      <c r="F7" s="123"/>
      <c r="G7" s="124"/>
    </row>
    <row r="8" spans="4:8" ht="23.25" thickBot="1">
      <c r="D8" s="125" t="s">
        <v>0</v>
      </c>
      <c r="E8" s="126" t="s">
        <v>1</v>
      </c>
      <c r="F8" s="127" t="s">
        <v>2</v>
      </c>
      <c r="G8" s="127" t="s">
        <v>3</v>
      </c>
      <c r="H8" s="128"/>
    </row>
    <row r="9" spans="4:8" ht="12" thickTop="1">
      <c r="D9" s="129" t="s">
        <v>4</v>
      </c>
      <c r="E9" s="129" t="s">
        <v>5</v>
      </c>
      <c r="F9" s="129" t="s">
        <v>6</v>
      </c>
      <c r="G9" s="129" t="s">
        <v>7</v>
      </c>
      <c r="H9" s="130"/>
    </row>
    <row r="10" spans="4:8" ht="22.5">
      <c r="D10" s="131" t="s">
        <v>4</v>
      </c>
      <c r="E10" s="132" t="s">
        <v>8</v>
      </c>
      <c r="F10" s="133" t="s">
        <v>9</v>
      </c>
      <c r="G10" s="134">
        <v>5903669.24967</v>
      </c>
      <c r="H10" s="128"/>
    </row>
    <row r="11" spans="4:8" ht="11.25" hidden="1">
      <c r="D11" s="131" t="s">
        <v>192</v>
      </c>
      <c r="E11" s="135"/>
      <c r="F11" s="135"/>
      <c r="G11" s="135"/>
      <c r="H11" s="128"/>
    </row>
    <row r="12" spans="3:8" ht="15">
      <c r="C12" s="136" t="s">
        <v>266</v>
      </c>
      <c r="D12" s="232" t="s">
        <v>10</v>
      </c>
      <c r="E12" s="233" t="s">
        <v>267</v>
      </c>
      <c r="F12" s="234" t="s">
        <v>9</v>
      </c>
      <c r="G12" s="137">
        <v>5903669.24967</v>
      </c>
      <c r="H12" s="138"/>
    </row>
    <row r="13" spans="1:8" s="147" customFormat="1" ht="15" customHeight="1">
      <c r="A13" s="139"/>
      <c r="B13" s="140"/>
      <c r="C13" s="141"/>
      <c r="D13" s="142"/>
      <c r="E13" s="143" t="s">
        <v>193</v>
      </c>
      <c r="F13" s="144"/>
      <c r="G13" s="145"/>
      <c r="H13" s="146"/>
    </row>
    <row r="14" spans="4:8" ht="22.5">
      <c r="D14" s="131" t="s">
        <v>5</v>
      </c>
      <c r="E14" s="132" t="s">
        <v>11</v>
      </c>
      <c r="F14" s="133" t="s">
        <v>9</v>
      </c>
      <c r="G14" s="134">
        <v>5887454.117658</v>
      </c>
      <c r="H14" s="128"/>
    </row>
    <row r="15" spans="4:8" ht="22.5">
      <c r="D15" s="131" t="s">
        <v>12</v>
      </c>
      <c r="E15" s="148" t="s">
        <v>13</v>
      </c>
      <c r="F15" s="133" t="s">
        <v>9</v>
      </c>
      <c r="G15" s="149">
        <v>227697.77158</v>
      </c>
      <c r="H15" s="150"/>
    </row>
    <row r="16" spans="4:8" ht="15" customHeight="1">
      <c r="D16" s="131" t="s">
        <v>14</v>
      </c>
      <c r="E16" s="148" t="s">
        <v>15</v>
      </c>
      <c r="F16" s="133" t="s">
        <v>9</v>
      </c>
      <c r="G16" s="134">
        <v>3300583.301856485</v>
      </c>
      <c r="H16" s="128"/>
    </row>
    <row r="17" spans="1:8" ht="11.25" hidden="1">
      <c r="A17" s="165" t="s">
        <v>194</v>
      </c>
      <c r="D17" s="151" t="str">
        <f>A17</f>
        <v>2.2.0</v>
      </c>
      <c r="E17" s="135"/>
      <c r="F17" s="135"/>
      <c r="G17" s="135"/>
      <c r="H17" s="128"/>
    </row>
    <row r="18" spans="1:8" ht="15" customHeight="1">
      <c r="A18" s="186" t="s">
        <v>16</v>
      </c>
      <c r="C18" s="136" t="s">
        <v>266</v>
      </c>
      <c r="D18" s="232" t="str">
        <f>A18</f>
        <v>2.2.1</v>
      </c>
      <c r="E18" s="235" t="s">
        <v>17</v>
      </c>
      <c r="F18" s="234" t="s">
        <v>18</v>
      </c>
      <c r="G18" s="135">
        <v>2617662.9740662132</v>
      </c>
      <c r="H18" s="152" t="s">
        <v>268</v>
      </c>
    </row>
    <row r="19" spans="1:9" ht="15">
      <c r="A19" s="186"/>
      <c r="C19" s="153"/>
      <c r="D19" s="236" t="str">
        <f>A18&amp;".1"</f>
        <v>2.2.1.1</v>
      </c>
      <c r="E19" s="237" t="s">
        <v>20</v>
      </c>
      <c r="F19" s="238" t="s">
        <v>21</v>
      </c>
      <c r="G19" s="149">
        <v>572477.6099999999</v>
      </c>
      <c r="H19" s="138"/>
      <c r="I19" s="154"/>
    </row>
    <row r="20" spans="1:9" ht="15">
      <c r="A20" s="186"/>
      <c r="C20" s="153"/>
      <c r="D20" s="236" t="str">
        <f>A18&amp;".2"</f>
        <v>2.2.1.2</v>
      </c>
      <c r="E20" s="237" t="s">
        <v>23</v>
      </c>
      <c r="F20" s="234" t="s">
        <v>9</v>
      </c>
      <c r="G20" s="149">
        <v>4.18451058740045</v>
      </c>
      <c r="H20" s="138"/>
      <c r="I20" s="154"/>
    </row>
    <row r="21" spans="1:9" ht="15" customHeight="1">
      <c r="A21" s="186"/>
      <c r="C21" s="153"/>
      <c r="D21" s="236" t="str">
        <f>A18&amp;".3"</f>
        <v>2.2.1.3</v>
      </c>
      <c r="E21" s="237" t="s">
        <v>25</v>
      </c>
      <c r="F21" s="234" t="s">
        <v>9</v>
      </c>
      <c r="G21" s="149">
        <v>222124.35397150845</v>
      </c>
      <c r="H21" s="150"/>
      <c r="I21" s="154"/>
    </row>
    <row r="22" spans="1:9" ht="15">
      <c r="A22" s="186"/>
      <c r="C22" s="153"/>
      <c r="D22" s="236" t="str">
        <f>A18&amp;".4"</f>
        <v>2.2.1.4</v>
      </c>
      <c r="E22" s="237" t="s">
        <v>27</v>
      </c>
      <c r="F22" s="234" t="s">
        <v>18</v>
      </c>
      <c r="G22" s="239" t="s">
        <v>269</v>
      </c>
      <c r="H22" s="138"/>
      <c r="I22" s="154"/>
    </row>
    <row r="23" spans="1:8" ht="15" customHeight="1">
      <c r="A23" s="186" t="s">
        <v>131</v>
      </c>
      <c r="C23" s="136" t="s">
        <v>266</v>
      </c>
      <c r="D23" s="232" t="str">
        <f>A23</f>
        <v>2.2.2</v>
      </c>
      <c r="E23" s="235" t="s">
        <v>270</v>
      </c>
      <c r="F23" s="234" t="s">
        <v>18</v>
      </c>
      <c r="G23" s="135">
        <v>636153.3325305899</v>
      </c>
      <c r="H23" s="152" t="s">
        <v>268</v>
      </c>
    </row>
    <row r="24" spans="1:9" ht="15">
      <c r="A24" s="186"/>
      <c r="C24" s="153"/>
      <c r="D24" s="236" t="str">
        <f>A23&amp;".1"</f>
        <v>2.2.2.1</v>
      </c>
      <c r="E24" s="237" t="s">
        <v>20</v>
      </c>
      <c r="F24" s="238" t="s">
        <v>21</v>
      </c>
      <c r="G24" s="149">
        <v>128772.94799999997</v>
      </c>
      <c r="H24" s="138"/>
      <c r="I24" s="154"/>
    </row>
    <row r="25" spans="1:9" ht="15">
      <c r="A25" s="186"/>
      <c r="C25" s="153"/>
      <c r="D25" s="236" t="str">
        <f>A23&amp;".2"</f>
        <v>2.2.2.2</v>
      </c>
      <c r="E25" s="237" t="s">
        <v>23</v>
      </c>
      <c r="F25" s="234" t="s">
        <v>9</v>
      </c>
      <c r="G25" s="149">
        <v>4.53944379365431</v>
      </c>
      <c r="H25" s="138"/>
      <c r="I25" s="154"/>
    </row>
    <row r="26" spans="1:9" ht="15" customHeight="1">
      <c r="A26" s="186"/>
      <c r="C26" s="153"/>
      <c r="D26" s="236" t="str">
        <f>A23&amp;".3"</f>
        <v>2.2.2.3</v>
      </c>
      <c r="E26" s="237" t="s">
        <v>25</v>
      </c>
      <c r="F26" s="234" t="s">
        <v>9</v>
      </c>
      <c r="G26" s="149">
        <v>51595.77294142089</v>
      </c>
      <c r="H26" s="150"/>
      <c r="I26" s="154"/>
    </row>
    <row r="27" spans="1:9" ht="15">
      <c r="A27" s="186"/>
      <c r="C27" s="153"/>
      <c r="D27" s="236" t="str">
        <f>A23&amp;".4"</f>
        <v>2.2.2.4</v>
      </c>
      <c r="E27" s="237" t="s">
        <v>27</v>
      </c>
      <c r="F27" s="234" t="s">
        <v>18</v>
      </c>
      <c r="G27" s="239" t="s">
        <v>269</v>
      </c>
      <c r="H27" s="138"/>
      <c r="I27" s="154"/>
    </row>
    <row r="28" spans="1:8" ht="15" customHeight="1">
      <c r="A28" s="186" t="s">
        <v>271</v>
      </c>
      <c r="C28" s="136" t="s">
        <v>266</v>
      </c>
      <c r="D28" s="232" t="str">
        <f>A28</f>
        <v>2.2.3</v>
      </c>
      <c r="E28" s="235" t="s">
        <v>139</v>
      </c>
      <c r="F28" s="234" t="s">
        <v>18</v>
      </c>
      <c r="G28" s="135">
        <v>2300.3510156226603</v>
      </c>
      <c r="H28" s="152" t="s">
        <v>268</v>
      </c>
    </row>
    <row r="29" spans="1:9" ht="15">
      <c r="A29" s="186"/>
      <c r="C29" s="153"/>
      <c r="D29" s="236" t="str">
        <f>A28&amp;".1"</f>
        <v>2.2.3.1</v>
      </c>
      <c r="E29" s="237" t="s">
        <v>20</v>
      </c>
      <c r="F29" s="238" t="s">
        <v>133</v>
      </c>
      <c r="G29" s="149">
        <v>287.28700000000003</v>
      </c>
      <c r="H29" s="138"/>
      <c r="I29" s="154"/>
    </row>
    <row r="30" spans="1:9" ht="15">
      <c r="A30" s="186"/>
      <c r="C30" s="153"/>
      <c r="D30" s="236" t="str">
        <f>A28&amp;".2"</f>
        <v>2.2.3.2</v>
      </c>
      <c r="E30" s="237" t="s">
        <v>23</v>
      </c>
      <c r="F30" s="234" t="s">
        <v>9</v>
      </c>
      <c r="G30" s="149">
        <v>8.00715318</v>
      </c>
      <c r="H30" s="138"/>
      <c r="I30" s="154"/>
    </row>
    <row r="31" spans="1:9" ht="15" customHeight="1">
      <c r="A31" s="186"/>
      <c r="C31" s="153"/>
      <c r="D31" s="236" t="str">
        <f>A28&amp;".3"</f>
        <v>2.2.3.3</v>
      </c>
      <c r="E31" s="237" t="s">
        <v>25</v>
      </c>
      <c r="F31" s="234" t="s">
        <v>9</v>
      </c>
      <c r="G31" s="149">
        <v>0</v>
      </c>
      <c r="H31" s="150"/>
      <c r="I31" s="154"/>
    </row>
    <row r="32" spans="1:9" ht="15">
      <c r="A32" s="186"/>
      <c r="C32" s="153"/>
      <c r="D32" s="236" t="str">
        <f>A28&amp;".4"</f>
        <v>2.2.3.4</v>
      </c>
      <c r="E32" s="237" t="s">
        <v>27</v>
      </c>
      <c r="F32" s="234" t="s">
        <v>18</v>
      </c>
      <c r="G32" s="239" t="s">
        <v>269</v>
      </c>
      <c r="H32" s="138"/>
      <c r="I32" s="154"/>
    </row>
    <row r="33" spans="1:8" ht="15" customHeight="1">
      <c r="A33" s="186" t="s">
        <v>272</v>
      </c>
      <c r="C33" s="136" t="s">
        <v>266</v>
      </c>
      <c r="D33" s="232" t="str">
        <f>A33</f>
        <v>2.2.4</v>
      </c>
      <c r="E33" s="235" t="s">
        <v>213</v>
      </c>
      <c r="F33" s="234" t="s">
        <v>18</v>
      </c>
      <c r="G33" s="135">
        <v>44466.16704410978</v>
      </c>
      <c r="H33" s="152" t="s">
        <v>268</v>
      </c>
    </row>
    <row r="34" spans="1:9" ht="15">
      <c r="A34" s="186"/>
      <c r="C34" s="153"/>
      <c r="D34" s="236" t="str">
        <f>A33&amp;".1"</f>
        <v>2.2.4.1</v>
      </c>
      <c r="E34" s="237" t="s">
        <v>20</v>
      </c>
      <c r="F34" s="238" t="s">
        <v>133</v>
      </c>
      <c r="G34" s="149">
        <v>22572.620999999996</v>
      </c>
      <c r="H34" s="138"/>
      <c r="I34" s="154"/>
    </row>
    <row r="35" spans="1:9" ht="15">
      <c r="A35" s="186"/>
      <c r="C35" s="153"/>
      <c r="D35" s="236" t="str">
        <f>A33&amp;".2"</f>
        <v>2.2.4.2</v>
      </c>
      <c r="E35" s="237" t="s">
        <v>23</v>
      </c>
      <c r="F35" s="234" t="s">
        <v>9</v>
      </c>
      <c r="G35" s="149">
        <v>1.96991599</v>
      </c>
      <c r="H35" s="138"/>
      <c r="I35" s="154"/>
    </row>
    <row r="36" spans="1:9" ht="15" customHeight="1">
      <c r="A36" s="186"/>
      <c r="C36" s="153"/>
      <c r="D36" s="236" t="str">
        <f>A33&amp;".3"</f>
        <v>2.2.4.3</v>
      </c>
      <c r="E36" s="237" t="s">
        <v>25</v>
      </c>
      <c r="F36" s="234" t="s">
        <v>9</v>
      </c>
      <c r="G36" s="149">
        <v>0</v>
      </c>
      <c r="H36" s="150"/>
      <c r="I36" s="154"/>
    </row>
    <row r="37" spans="1:9" ht="15">
      <c r="A37" s="186"/>
      <c r="C37" s="153"/>
      <c r="D37" s="236" t="str">
        <f>A33&amp;".4"</f>
        <v>2.2.4.4</v>
      </c>
      <c r="E37" s="237" t="s">
        <v>27</v>
      </c>
      <c r="F37" s="234" t="s">
        <v>18</v>
      </c>
      <c r="G37" s="239" t="s">
        <v>269</v>
      </c>
      <c r="H37" s="138"/>
      <c r="I37" s="154"/>
    </row>
    <row r="38" spans="1:8" ht="15" customHeight="1">
      <c r="A38" s="186" t="s">
        <v>366</v>
      </c>
      <c r="C38" s="136" t="s">
        <v>266</v>
      </c>
      <c r="D38" s="232" t="str">
        <f>A38</f>
        <v>2.2.5</v>
      </c>
      <c r="E38" s="235" t="s">
        <v>214</v>
      </c>
      <c r="F38" s="234" t="s">
        <v>18</v>
      </c>
      <c r="G38" s="135">
        <v>0.47719995</v>
      </c>
      <c r="H38" s="152" t="s">
        <v>268</v>
      </c>
    </row>
    <row r="39" spans="1:9" ht="15">
      <c r="A39" s="186"/>
      <c r="C39" s="153"/>
      <c r="D39" s="236" t="str">
        <f>A38&amp;".1"</f>
        <v>2.2.5.1</v>
      </c>
      <c r="E39" s="237" t="s">
        <v>20</v>
      </c>
      <c r="F39" s="238" t="s">
        <v>133</v>
      </c>
      <c r="G39" s="149">
        <v>0.015</v>
      </c>
      <c r="H39" s="138"/>
      <c r="I39" s="154"/>
    </row>
    <row r="40" spans="1:9" ht="15">
      <c r="A40" s="186"/>
      <c r="C40" s="153"/>
      <c r="D40" s="236" t="str">
        <f>A38&amp;".2"</f>
        <v>2.2.5.2</v>
      </c>
      <c r="E40" s="237" t="s">
        <v>23</v>
      </c>
      <c r="F40" s="234" t="s">
        <v>9</v>
      </c>
      <c r="G40" s="149">
        <v>31.81333</v>
      </c>
      <c r="H40" s="138"/>
      <c r="I40" s="154"/>
    </row>
    <row r="41" spans="1:9" ht="15" customHeight="1">
      <c r="A41" s="186"/>
      <c r="C41" s="153"/>
      <c r="D41" s="236" t="str">
        <f>A38&amp;".3"</f>
        <v>2.2.5.3</v>
      </c>
      <c r="E41" s="237" t="s">
        <v>25</v>
      </c>
      <c r="F41" s="234" t="s">
        <v>9</v>
      </c>
      <c r="G41" s="149">
        <v>0</v>
      </c>
      <c r="H41" s="150"/>
      <c r="I41" s="154"/>
    </row>
    <row r="42" spans="1:9" ht="15">
      <c r="A42" s="186"/>
      <c r="C42" s="153"/>
      <c r="D42" s="236" t="str">
        <f>A38&amp;".4"</f>
        <v>2.2.5.4</v>
      </c>
      <c r="E42" s="237" t="s">
        <v>27</v>
      </c>
      <c r="F42" s="234" t="s">
        <v>18</v>
      </c>
      <c r="G42" s="239" t="s">
        <v>269</v>
      </c>
      <c r="H42" s="138"/>
      <c r="I42" s="154"/>
    </row>
    <row r="43" spans="4:8" ht="15" customHeight="1">
      <c r="D43" s="142"/>
      <c r="E43" s="155" t="s">
        <v>195</v>
      </c>
      <c r="F43" s="144"/>
      <c r="G43" s="145"/>
      <c r="H43" s="128"/>
    </row>
    <row r="44" spans="4:8" ht="22.5">
      <c r="D44" s="131" t="s">
        <v>28</v>
      </c>
      <c r="E44" s="148" t="s">
        <v>29</v>
      </c>
      <c r="F44" s="133" t="s">
        <v>9</v>
      </c>
      <c r="G44" s="149">
        <v>0</v>
      </c>
      <c r="H44" s="150"/>
    </row>
    <row r="45" spans="4:8" ht="11.25">
      <c r="D45" s="131" t="s">
        <v>30</v>
      </c>
      <c r="E45" s="156" t="s">
        <v>31</v>
      </c>
      <c r="F45" s="133" t="s">
        <v>32</v>
      </c>
      <c r="G45" s="149">
        <v>0</v>
      </c>
      <c r="H45" s="128"/>
    </row>
    <row r="46" spans="4:8" ht="15" customHeight="1">
      <c r="D46" s="131" t="s">
        <v>33</v>
      </c>
      <c r="E46" s="156" t="s">
        <v>34</v>
      </c>
      <c r="F46" s="133" t="s">
        <v>35</v>
      </c>
      <c r="G46" s="157">
        <v>0</v>
      </c>
      <c r="H46" s="128"/>
    </row>
    <row r="47" spans="4:8" ht="22.5">
      <c r="D47" s="131" t="s">
        <v>36</v>
      </c>
      <c r="E47" s="148" t="s">
        <v>37</v>
      </c>
      <c r="F47" s="133" t="s">
        <v>9</v>
      </c>
      <c r="G47" s="149">
        <v>41629.45</v>
      </c>
      <c r="H47" s="128"/>
    </row>
    <row r="48" spans="4:8" ht="30">
      <c r="D48" s="131" t="s">
        <v>38</v>
      </c>
      <c r="E48" s="240" t="s">
        <v>39</v>
      </c>
      <c r="F48" s="133" t="s">
        <v>9</v>
      </c>
      <c r="G48" s="149">
        <v>42014.559197699156</v>
      </c>
      <c r="H48" s="128"/>
    </row>
    <row r="49" spans="4:8" ht="22.5">
      <c r="D49" s="131" t="s">
        <v>40</v>
      </c>
      <c r="E49" s="148" t="s">
        <v>41</v>
      </c>
      <c r="F49" s="133" t="s">
        <v>9</v>
      </c>
      <c r="G49" s="149">
        <v>198154.51697943493</v>
      </c>
      <c r="H49" s="128"/>
    </row>
    <row r="50" spans="4:8" ht="22.5">
      <c r="D50" s="131" t="s">
        <v>42</v>
      </c>
      <c r="E50" s="148" t="s">
        <v>43</v>
      </c>
      <c r="F50" s="133" t="s">
        <v>9</v>
      </c>
      <c r="G50" s="149">
        <v>61726.88212056362</v>
      </c>
      <c r="H50" s="128"/>
    </row>
    <row r="51" spans="4:8" ht="22.5">
      <c r="D51" s="131" t="s">
        <v>44</v>
      </c>
      <c r="E51" s="148" t="s">
        <v>45</v>
      </c>
      <c r="F51" s="133" t="s">
        <v>9</v>
      </c>
      <c r="G51" s="149">
        <v>290187.12838076835</v>
      </c>
      <c r="H51" s="150"/>
    </row>
    <row r="52" spans="4:8" ht="22.5">
      <c r="D52" s="131" t="s">
        <v>46</v>
      </c>
      <c r="E52" s="148" t="s">
        <v>47</v>
      </c>
      <c r="F52" s="133" t="s">
        <v>9</v>
      </c>
      <c r="G52" s="149">
        <v>75636.58715176086</v>
      </c>
      <c r="H52" s="150"/>
    </row>
    <row r="53" spans="4:8" ht="22.5">
      <c r="D53" s="131" t="s">
        <v>48</v>
      </c>
      <c r="E53" s="148" t="s">
        <v>49</v>
      </c>
      <c r="F53" s="133" t="s">
        <v>9</v>
      </c>
      <c r="G53" s="149">
        <v>221888.90885810414</v>
      </c>
      <c r="H53" s="150"/>
    </row>
    <row r="54" spans="4:8" ht="30">
      <c r="D54" s="131" t="s">
        <v>50</v>
      </c>
      <c r="E54" s="240" t="s">
        <v>51</v>
      </c>
      <c r="F54" s="133" t="s">
        <v>9</v>
      </c>
      <c r="G54" s="149">
        <v>8095.284620835905</v>
      </c>
      <c r="H54" s="150"/>
    </row>
    <row r="55" spans="4:8" ht="22.5">
      <c r="D55" s="131" t="s">
        <v>52</v>
      </c>
      <c r="E55" s="148" t="s">
        <v>53</v>
      </c>
      <c r="F55" s="133" t="s">
        <v>9</v>
      </c>
      <c r="G55" s="149">
        <v>326277.63119772583</v>
      </c>
      <c r="H55" s="128"/>
    </row>
    <row r="56" spans="4:8" ht="15" customHeight="1">
      <c r="D56" s="131" t="s">
        <v>54</v>
      </c>
      <c r="E56" s="156" t="s">
        <v>55</v>
      </c>
      <c r="F56" s="133" t="s">
        <v>9</v>
      </c>
      <c r="G56" s="149">
        <v>0</v>
      </c>
      <c r="H56" s="150"/>
    </row>
    <row r="57" spans="4:8" ht="15" customHeight="1">
      <c r="D57" s="131" t="s">
        <v>56</v>
      </c>
      <c r="E57" s="156" t="s">
        <v>57</v>
      </c>
      <c r="F57" s="133" t="s">
        <v>9</v>
      </c>
      <c r="G57" s="149">
        <v>0</v>
      </c>
      <c r="H57" s="150"/>
    </row>
    <row r="58" spans="4:8" ht="22.5">
      <c r="D58" s="131" t="s">
        <v>58</v>
      </c>
      <c r="E58" s="148" t="s">
        <v>59</v>
      </c>
      <c r="F58" s="133" t="s">
        <v>9</v>
      </c>
      <c r="G58" s="149">
        <v>101924.55854537524</v>
      </c>
      <c r="H58" s="128"/>
    </row>
    <row r="59" spans="4:8" ht="15" customHeight="1">
      <c r="D59" s="131" t="s">
        <v>60</v>
      </c>
      <c r="E59" s="156" t="s">
        <v>55</v>
      </c>
      <c r="F59" s="133" t="s">
        <v>9</v>
      </c>
      <c r="G59" s="149">
        <v>0</v>
      </c>
      <c r="H59" s="150"/>
    </row>
    <row r="60" spans="4:8" ht="15" customHeight="1">
      <c r="D60" s="131" t="s">
        <v>61</v>
      </c>
      <c r="E60" s="156" t="s">
        <v>57</v>
      </c>
      <c r="F60" s="133" t="s">
        <v>9</v>
      </c>
      <c r="G60" s="149">
        <v>0</v>
      </c>
      <c r="H60" s="150"/>
    </row>
    <row r="61" spans="4:8" ht="22.5">
      <c r="D61" s="131" t="s">
        <v>62</v>
      </c>
      <c r="E61" s="148" t="s">
        <v>63</v>
      </c>
      <c r="F61" s="133" t="s">
        <v>9</v>
      </c>
      <c r="G61" s="149">
        <v>194041.88449273526</v>
      </c>
      <c r="H61" s="150"/>
    </row>
    <row r="62" spans="4:8" ht="45">
      <c r="D62" s="131" t="s">
        <v>64</v>
      </c>
      <c r="E62" s="156" t="s">
        <v>65</v>
      </c>
      <c r="F62" s="133" t="s">
        <v>18</v>
      </c>
      <c r="G62" s="158" t="s">
        <v>273</v>
      </c>
      <c r="H62" s="150"/>
    </row>
    <row r="63" spans="4:8" ht="33.75">
      <c r="D63" s="131" t="s">
        <v>67</v>
      </c>
      <c r="E63" s="148" t="s">
        <v>68</v>
      </c>
      <c r="F63" s="133" t="s">
        <v>9</v>
      </c>
      <c r="G63" s="134">
        <v>797595.6526765127</v>
      </c>
      <c r="H63" s="150"/>
    </row>
    <row r="64" spans="4:8" ht="11.25">
      <c r="D64" s="131" t="s">
        <v>196</v>
      </c>
      <c r="E64" s="135"/>
      <c r="F64" s="135"/>
      <c r="G64" s="135"/>
      <c r="H64" s="128"/>
    </row>
    <row r="65" spans="3:8" ht="75">
      <c r="C65" s="136" t="s">
        <v>266</v>
      </c>
      <c r="D65" s="232" t="s">
        <v>69</v>
      </c>
      <c r="E65" s="241" t="s">
        <v>274</v>
      </c>
      <c r="F65" s="234" t="s">
        <v>9</v>
      </c>
      <c r="G65" s="159">
        <v>1407.3587180467666</v>
      </c>
      <c r="H65" s="138"/>
    </row>
    <row r="66" spans="3:8" ht="45">
      <c r="C66" s="136" t="s">
        <v>266</v>
      </c>
      <c r="D66" s="232" t="s">
        <v>71</v>
      </c>
      <c r="E66" s="241" t="s">
        <v>275</v>
      </c>
      <c r="F66" s="234" t="s">
        <v>9</v>
      </c>
      <c r="G66" s="159">
        <v>7826.037312223426</v>
      </c>
      <c r="H66" s="138"/>
    </row>
    <row r="67" spans="3:8" ht="15">
      <c r="C67" s="136" t="s">
        <v>266</v>
      </c>
      <c r="D67" s="232" t="s">
        <v>276</v>
      </c>
      <c r="E67" s="241" t="s">
        <v>277</v>
      </c>
      <c r="F67" s="234" t="s">
        <v>9</v>
      </c>
      <c r="G67" s="159">
        <v>78954.2098910504</v>
      </c>
      <c r="H67" s="138"/>
    </row>
    <row r="68" spans="3:8" ht="15">
      <c r="C68" s="136" t="s">
        <v>266</v>
      </c>
      <c r="D68" s="232" t="s">
        <v>278</v>
      </c>
      <c r="E68" s="241" t="s">
        <v>279</v>
      </c>
      <c r="F68" s="234" t="s">
        <v>9</v>
      </c>
      <c r="G68" s="159">
        <v>4913.6469805447</v>
      </c>
      <c r="H68" s="138"/>
    </row>
    <row r="69" spans="3:8" ht="15">
      <c r="C69" s="136" t="s">
        <v>266</v>
      </c>
      <c r="D69" s="232" t="s">
        <v>280</v>
      </c>
      <c r="E69" s="241" t="s">
        <v>281</v>
      </c>
      <c r="F69" s="234" t="s">
        <v>9</v>
      </c>
      <c r="G69" s="159">
        <v>415.39147722994096</v>
      </c>
      <c r="H69" s="138"/>
    </row>
    <row r="70" spans="3:8" ht="15">
      <c r="C70" s="136" t="s">
        <v>266</v>
      </c>
      <c r="D70" s="232" t="s">
        <v>282</v>
      </c>
      <c r="E70" s="241" t="s">
        <v>367</v>
      </c>
      <c r="F70" s="234" t="s">
        <v>9</v>
      </c>
      <c r="G70" s="159">
        <v>1.2134174174863939</v>
      </c>
      <c r="H70" s="138"/>
    </row>
    <row r="71" spans="3:8" ht="15">
      <c r="C71" s="136" t="s">
        <v>266</v>
      </c>
      <c r="D71" s="232" t="s">
        <v>368</v>
      </c>
      <c r="E71" s="241" t="s">
        <v>283</v>
      </c>
      <c r="F71" s="234" t="s">
        <v>9</v>
      </c>
      <c r="G71" s="159">
        <v>704077.79488</v>
      </c>
      <c r="H71" s="138"/>
    </row>
    <row r="72" spans="4:8" ht="15" customHeight="1">
      <c r="D72" s="142"/>
      <c r="E72" s="155" t="s">
        <v>197</v>
      </c>
      <c r="F72" s="144"/>
      <c r="G72" s="145"/>
      <c r="H72" s="128"/>
    </row>
    <row r="73" spans="4:8" ht="22.5">
      <c r="D73" s="131" t="s">
        <v>6</v>
      </c>
      <c r="E73" s="132" t="s">
        <v>73</v>
      </c>
      <c r="F73" s="133" t="s">
        <v>9</v>
      </c>
      <c r="G73" s="149">
        <v>16215.13194303913</v>
      </c>
      <c r="H73" s="150"/>
    </row>
    <row r="74" spans="4:8" ht="22.5">
      <c r="D74" s="131" t="s">
        <v>7</v>
      </c>
      <c r="E74" s="132" t="s">
        <v>74</v>
      </c>
      <c r="F74" s="133" t="s">
        <v>9</v>
      </c>
      <c r="G74" s="149">
        <v>-225408.74970180425</v>
      </c>
      <c r="H74" s="128"/>
    </row>
    <row r="75" spans="4:8" ht="33.75">
      <c r="D75" s="131" t="s">
        <v>75</v>
      </c>
      <c r="E75" s="148" t="s">
        <v>76</v>
      </c>
      <c r="F75" s="133" t="s">
        <v>9</v>
      </c>
      <c r="G75" s="149">
        <v>0</v>
      </c>
      <c r="H75" s="128"/>
    </row>
    <row r="76" spans="4:8" ht="33.75">
      <c r="D76" s="131" t="s">
        <v>77</v>
      </c>
      <c r="E76" s="132" t="s">
        <v>78</v>
      </c>
      <c r="F76" s="133" t="s">
        <v>9</v>
      </c>
      <c r="G76" s="149">
        <v>468258</v>
      </c>
      <c r="H76" s="128"/>
    </row>
    <row r="77" spans="4:8" ht="15" customHeight="1">
      <c r="D77" s="131" t="s">
        <v>79</v>
      </c>
      <c r="E77" s="148" t="s">
        <v>80</v>
      </c>
      <c r="F77" s="133" t="s">
        <v>9</v>
      </c>
      <c r="G77" s="149">
        <v>196324</v>
      </c>
      <c r="H77" s="128"/>
    </row>
    <row r="78" spans="4:8" ht="15" customHeight="1">
      <c r="D78" s="131" t="s">
        <v>81</v>
      </c>
      <c r="E78" s="132" t="s">
        <v>82</v>
      </c>
      <c r="F78" s="133" t="s">
        <v>9</v>
      </c>
      <c r="G78" s="149">
        <v>271934</v>
      </c>
      <c r="H78" s="128"/>
    </row>
    <row r="79" spans="4:8" ht="33.75">
      <c r="D79" s="131" t="s">
        <v>83</v>
      </c>
      <c r="E79" s="132" t="s">
        <v>84</v>
      </c>
      <c r="F79" s="133" t="s">
        <v>18</v>
      </c>
      <c r="G79" s="160" t="s">
        <v>201</v>
      </c>
      <c r="H79" s="150"/>
    </row>
    <row r="80" spans="4:8" ht="45">
      <c r="D80" s="131" t="s">
        <v>85</v>
      </c>
      <c r="E80" s="132" t="s">
        <v>86</v>
      </c>
      <c r="F80" s="133" t="s">
        <v>87</v>
      </c>
      <c r="G80" s="137">
        <v>3218</v>
      </c>
      <c r="H80" s="150"/>
    </row>
    <row r="81" spans="4:8" ht="11.25" hidden="1">
      <c r="D81" s="131" t="s">
        <v>198</v>
      </c>
      <c r="E81" s="135"/>
      <c r="F81" s="135"/>
      <c r="G81" s="135"/>
      <c r="H81" s="128"/>
    </row>
    <row r="82" spans="3:8" ht="15">
      <c r="C82" s="136" t="s">
        <v>266</v>
      </c>
      <c r="D82" s="232" t="s">
        <v>88</v>
      </c>
      <c r="E82" s="233" t="s">
        <v>284</v>
      </c>
      <c r="F82" s="234" t="s">
        <v>87</v>
      </c>
      <c r="G82" s="137">
        <v>474</v>
      </c>
      <c r="H82" s="138"/>
    </row>
    <row r="83" spans="3:8" ht="15">
      <c r="C83" s="136" t="s">
        <v>266</v>
      </c>
      <c r="D83" s="232" t="s">
        <v>90</v>
      </c>
      <c r="E83" s="233" t="s">
        <v>285</v>
      </c>
      <c r="F83" s="234" t="s">
        <v>87</v>
      </c>
      <c r="G83" s="137">
        <v>900</v>
      </c>
      <c r="H83" s="138"/>
    </row>
    <row r="84" spans="3:8" ht="15">
      <c r="C84" s="136" t="s">
        <v>266</v>
      </c>
      <c r="D84" s="232" t="s">
        <v>92</v>
      </c>
      <c r="E84" s="233" t="s">
        <v>286</v>
      </c>
      <c r="F84" s="234" t="s">
        <v>87</v>
      </c>
      <c r="G84" s="137">
        <v>1308</v>
      </c>
      <c r="H84" s="138"/>
    </row>
    <row r="85" spans="3:8" ht="15">
      <c r="C85" s="136" t="s">
        <v>266</v>
      </c>
      <c r="D85" s="232" t="s">
        <v>287</v>
      </c>
      <c r="E85" s="233" t="s">
        <v>288</v>
      </c>
      <c r="F85" s="234" t="s">
        <v>87</v>
      </c>
      <c r="G85" s="137">
        <v>116</v>
      </c>
      <c r="H85" s="138"/>
    </row>
    <row r="86" spans="3:8" ht="15">
      <c r="C86" s="136" t="s">
        <v>266</v>
      </c>
      <c r="D86" s="232" t="s">
        <v>289</v>
      </c>
      <c r="E86" s="233" t="s">
        <v>290</v>
      </c>
      <c r="F86" s="234" t="s">
        <v>87</v>
      </c>
      <c r="G86" s="137">
        <v>420</v>
      </c>
      <c r="H86" s="138"/>
    </row>
    <row r="87" spans="4:8" ht="15" customHeight="1">
      <c r="D87" s="142"/>
      <c r="E87" s="143" t="s">
        <v>94</v>
      </c>
      <c r="F87" s="144"/>
      <c r="G87" s="145"/>
      <c r="H87" s="128"/>
    </row>
    <row r="88" spans="4:8" ht="22.5">
      <c r="D88" s="131" t="s">
        <v>95</v>
      </c>
      <c r="E88" s="132" t="s">
        <v>96</v>
      </c>
      <c r="F88" s="133" t="s">
        <v>87</v>
      </c>
      <c r="G88" s="149">
        <v>2168.963222</v>
      </c>
      <c r="H88" s="150"/>
    </row>
    <row r="89" spans="4:8" ht="33.75">
      <c r="D89" s="131" t="s">
        <v>97</v>
      </c>
      <c r="E89" s="132" t="s">
        <v>98</v>
      </c>
      <c r="F89" s="133" t="s">
        <v>99</v>
      </c>
      <c r="G89" s="157">
        <v>4725.991999999999</v>
      </c>
      <c r="H89" s="150"/>
    </row>
    <row r="90" spans="4:8" ht="33.75">
      <c r="D90" s="131" t="s">
        <v>100</v>
      </c>
      <c r="E90" s="132" t="s">
        <v>101</v>
      </c>
      <c r="F90" s="133" t="s">
        <v>99</v>
      </c>
      <c r="G90" s="157">
        <v>0</v>
      </c>
      <c r="H90" s="150"/>
    </row>
    <row r="91" spans="4:8" ht="33.75">
      <c r="D91" s="131" t="s">
        <v>102</v>
      </c>
      <c r="E91" s="132" t="s">
        <v>103</v>
      </c>
      <c r="F91" s="133" t="s">
        <v>99</v>
      </c>
      <c r="G91" s="161">
        <v>4452.4743</v>
      </c>
      <c r="H91" s="150"/>
    </row>
    <row r="92" spans="4:8" ht="15" customHeight="1">
      <c r="D92" s="131" t="s">
        <v>104</v>
      </c>
      <c r="E92" s="148" t="s">
        <v>105</v>
      </c>
      <c r="F92" s="133" t="s">
        <v>99</v>
      </c>
      <c r="G92" s="157">
        <v>2645.68765</v>
      </c>
      <c r="H92" s="150"/>
    </row>
    <row r="93" spans="4:8" ht="22.5">
      <c r="D93" s="131" t="s">
        <v>106</v>
      </c>
      <c r="E93" s="148" t="s">
        <v>107</v>
      </c>
      <c r="F93" s="133" t="s">
        <v>99</v>
      </c>
      <c r="G93" s="157">
        <v>1806.78665</v>
      </c>
      <c r="H93" s="150"/>
    </row>
    <row r="94" spans="4:8" ht="33.75">
      <c r="D94" s="131" t="s">
        <v>108</v>
      </c>
      <c r="E94" s="132" t="s">
        <v>109</v>
      </c>
      <c r="F94" s="133" t="s">
        <v>222</v>
      </c>
      <c r="G94" s="149">
        <v>50154.79452054795</v>
      </c>
      <c r="H94" s="150"/>
    </row>
    <row r="95" spans="4:8" ht="15" customHeight="1">
      <c r="D95" s="131" t="s">
        <v>110</v>
      </c>
      <c r="E95" s="132" t="s">
        <v>111</v>
      </c>
      <c r="F95" s="133" t="s">
        <v>99</v>
      </c>
      <c r="G95" s="157">
        <v>454.056</v>
      </c>
      <c r="H95" s="150"/>
    </row>
    <row r="96" spans="4:8" ht="22.5">
      <c r="D96" s="131" t="s">
        <v>112</v>
      </c>
      <c r="E96" s="132" t="s">
        <v>113</v>
      </c>
      <c r="F96" s="133" t="s">
        <v>114</v>
      </c>
      <c r="G96" s="149">
        <v>962</v>
      </c>
      <c r="H96" s="128"/>
    </row>
    <row r="97" spans="4:8" ht="22.5">
      <c r="D97" s="131" t="s">
        <v>115</v>
      </c>
      <c r="E97" s="132" t="s">
        <v>116</v>
      </c>
      <c r="F97" s="133" t="s">
        <v>114</v>
      </c>
      <c r="G97" s="149">
        <v>355</v>
      </c>
      <c r="H97" s="150"/>
    </row>
    <row r="98" spans="4:8" ht="45">
      <c r="D98" s="131" t="s">
        <v>117</v>
      </c>
      <c r="E98" s="132" t="s">
        <v>118</v>
      </c>
      <c r="F98" s="133" t="s">
        <v>119</v>
      </c>
      <c r="G98" s="242">
        <v>176.5654573685271</v>
      </c>
      <c r="H98" s="150"/>
    </row>
    <row r="99" spans="4:8" ht="11.25" hidden="1">
      <c r="D99" s="131" t="s">
        <v>199</v>
      </c>
      <c r="E99" s="135"/>
      <c r="F99" s="135"/>
      <c r="G99" s="135"/>
      <c r="H99" s="128"/>
    </row>
    <row r="100" spans="3:8" ht="30">
      <c r="C100" s="136" t="s">
        <v>266</v>
      </c>
      <c r="D100" s="232" t="s">
        <v>120</v>
      </c>
      <c r="E100" s="233" t="s">
        <v>284</v>
      </c>
      <c r="F100" s="234" t="s">
        <v>119</v>
      </c>
      <c r="G100" s="242">
        <v>178.0262605873506</v>
      </c>
      <c r="H100" s="138"/>
    </row>
    <row r="101" spans="3:8" ht="30">
      <c r="C101" s="136" t="s">
        <v>266</v>
      </c>
      <c r="D101" s="232" t="s">
        <v>121</v>
      </c>
      <c r="E101" s="233" t="s">
        <v>285</v>
      </c>
      <c r="F101" s="234" t="s">
        <v>119</v>
      </c>
      <c r="G101" s="242">
        <v>178.2869160664081</v>
      </c>
      <c r="H101" s="138"/>
    </row>
    <row r="102" spans="3:8" ht="30">
      <c r="C102" s="136" t="s">
        <v>266</v>
      </c>
      <c r="D102" s="232" t="s">
        <v>122</v>
      </c>
      <c r="E102" s="233" t="s">
        <v>286</v>
      </c>
      <c r="F102" s="234" t="s">
        <v>119</v>
      </c>
      <c r="G102" s="242">
        <v>180.72553787830924</v>
      </c>
      <c r="H102" s="138"/>
    </row>
    <row r="103" spans="3:8" ht="30">
      <c r="C103" s="136" t="s">
        <v>266</v>
      </c>
      <c r="D103" s="232" t="s">
        <v>291</v>
      </c>
      <c r="E103" s="233" t="s">
        <v>288</v>
      </c>
      <c r="F103" s="234" t="s">
        <v>119</v>
      </c>
      <c r="G103" s="242">
        <v>154.9845322668531</v>
      </c>
      <c r="H103" s="138"/>
    </row>
    <row r="104" spans="3:8" ht="30">
      <c r="C104" s="136" t="s">
        <v>266</v>
      </c>
      <c r="D104" s="232" t="s">
        <v>292</v>
      </c>
      <c r="E104" s="233" t="s">
        <v>290</v>
      </c>
      <c r="F104" s="234" t="s">
        <v>119</v>
      </c>
      <c r="G104" s="242">
        <v>153.9170295864636</v>
      </c>
      <c r="H104" s="138"/>
    </row>
    <row r="105" spans="4:8" ht="15" customHeight="1">
      <c r="D105" s="142"/>
      <c r="E105" s="143" t="s">
        <v>94</v>
      </c>
      <c r="F105" s="144"/>
      <c r="G105" s="145"/>
      <c r="H105" s="150"/>
    </row>
    <row r="106" spans="4:8" ht="45">
      <c r="D106" s="131" t="s">
        <v>123</v>
      </c>
      <c r="E106" s="132" t="s">
        <v>124</v>
      </c>
      <c r="F106" s="133" t="s">
        <v>125</v>
      </c>
      <c r="G106" s="149">
        <v>0.0411044667905214</v>
      </c>
      <c r="H106" s="150"/>
    </row>
    <row r="107" spans="4:8" ht="45">
      <c r="D107" s="131" t="s">
        <v>126</v>
      </c>
      <c r="E107" s="132" t="s">
        <v>127</v>
      </c>
      <c r="F107" s="133" t="s">
        <v>128</v>
      </c>
      <c r="G107" s="149">
        <v>1.9850925958210224</v>
      </c>
      <c r="H107" s="150"/>
    </row>
    <row r="108" spans="4:8" ht="15" customHeight="1">
      <c r="D108" s="131" t="s">
        <v>129</v>
      </c>
      <c r="E108" s="132" t="s">
        <v>130</v>
      </c>
      <c r="F108" s="133" t="s">
        <v>18</v>
      </c>
      <c r="G108" s="162" t="s">
        <v>184</v>
      </c>
      <c r="H108" s="128"/>
    </row>
    <row r="109" ht="3" customHeight="1">
      <c r="H109" s="130"/>
    </row>
    <row r="110" spans="4:7" ht="15" customHeight="1">
      <c r="D110" s="163" t="s">
        <v>293</v>
      </c>
      <c r="E110" s="183" t="s">
        <v>294</v>
      </c>
      <c r="F110" s="183"/>
      <c r="G110" s="183"/>
    </row>
  </sheetData>
  <sheetProtection/>
  <mergeCells count="8">
    <mergeCell ref="E110:G110"/>
    <mergeCell ref="D5:G5"/>
    <mergeCell ref="D6:G6"/>
    <mergeCell ref="A18:A22"/>
    <mergeCell ref="A23:A27"/>
    <mergeCell ref="A28:A32"/>
    <mergeCell ref="A33:A37"/>
    <mergeCell ref="A38:A42"/>
  </mergeCells>
  <dataValidations count="5">
    <dataValidation type="decimal" allowBlank="1" showErrorMessage="1" errorTitle="Ошибка" error="Допускается ввод только действительных чисел!" sqref="G76:G77">
      <formula1>-99999999999999900000000000000000000000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108 E12 F19 F24 F29 F34 F39 E65:E71 E82:E86 E100:E104">
      <formula1>900</formula1>
    </dataValidation>
    <dataValidation type="decimal" allowBlank="1" showErrorMessage="1" errorTitle="Ошибка" error="Допускается ввод только действительных чисел!" sqref="G73">
      <formula1>-999999999999999000000000</formula1>
      <formula2>9.99999999999999E+23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G79">
      <formula1>900</formula1>
    </dataValidation>
    <dataValidation type="decimal" allowBlank="1" showErrorMessage="1" errorTitle="Ошибка" error="Допускается ввод только неотрицательных чисел!" sqref="G106:G107 G88:G90 G92:G98 G80 G15 G44:G61 G74:G75 G78 G12 G19:G21 G24:G26 G29:G31 G34:G36 G39:G41 G65:G71 G82:G86 G100:G104">
      <formula1>0</formula1>
      <formula2>9.99999999999999E+23</formula2>
    </dataValidation>
  </dataValidations>
  <hyperlinks>
    <hyperlink ref="G79" location="'Показатели (факт)'!$G$48" tooltip="Кликните по гиперссылке, чтобы перейти на сайт организации или отредактировать её" display="http://www.tgc-2.ru/investors/disclosure/statements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2018-05-03T06:54:25Z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