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1" sheetId="1" r:id="rId1"/>
    <sheet name="форма 2" sheetId="2" r:id="rId2"/>
  </sheets>
  <externalReferences>
    <externalReference r:id="rId5"/>
    <externalReference r:id="rId6"/>
    <externalReference r:id="rId7"/>
  </externalReferences>
  <definedNames>
    <definedName name="_REC1">#REF!</definedName>
    <definedName name="_REC2">#REF!</definedName>
    <definedName name="_REC3">#REF!</definedName>
    <definedName name="_REC4">#REF!</definedName>
    <definedName name="_REC5">#REF!</definedName>
    <definedName name="BS_ENG">'[1]1'!#REF!</definedName>
    <definedName name="copies">[2]!copies</definedName>
    <definedName name="FU_ENG">#REF!</definedName>
    <definedName name="FU_RUS">#REF!</definedName>
    <definedName name="n_1" localSheetId="0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0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0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0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0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 localSheetId="0">IF('форма 1'!n_3=1,'форма 1'!n_2,'форма 1'!n_3&amp;'форма 1'!n_1)</definedName>
    <definedName name="n0x">IF(n_3=1,n_2,n_3&amp;n_1)</definedName>
    <definedName name="n1x" localSheetId="0">IF('форма 1'!n_3=1,'форма 1'!n_2,'форма 1'!n_3&amp;'форма 1'!n_5)</definedName>
    <definedName name="n1x">IF(n_3=1,n_2,n_3&amp;n_5)</definedName>
    <definedName name="PL_ENG">'форма 2'!#REF!</definedName>
    <definedName name="PL_RUS">'форма 2'!$B$3:$E$76</definedName>
    <definedName name="REC">#REF!</definedName>
    <definedName name="wrn.SVERKA." localSheetId="0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Z_154DE64A_FF21_4A17_8E35_735D78597220_.wvu.Cols" localSheetId="1" hidden="1">'форма 2'!#REF!</definedName>
    <definedName name="Z_154DE64A_FF21_4A17_8E35_735D78597220_.wvu.FilterData" localSheetId="1" hidden="1">'форма 2'!#REF!</definedName>
    <definedName name="Z_154DE64A_FF21_4A17_8E35_735D78597220_.wvu.PrintArea" localSheetId="1" hidden="1">'форма 2'!$B$3:$E$76</definedName>
    <definedName name="Z_154DE64A_FF21_4A17_8E35_735D78597220_.wvu.Rows" localSheetId="1" hidden="1">'форма 2'!$91:$65524,'форма 2'!$12:$13,'форма 2'!$47:$48,'форма 2'!#REF!</definedName>
    <definedName name="Z_1BA67B2A_29E5_4B81_B98A_D02B70CC059A_.wvu.FilterData" localSheetId="1" hidden="1">'форма 2'!#REF!</definedName>
    <definedName name="Z_25E0FE78_AC23_42AE_915F_E138B389FA2C_.wvu.FilterData" localSheetId="1" hidden="1">'форма 2'!#REF!</definedName>
    <definedName name="Z_BC89DC8A_6AF6_4460_BC5B_78171F6BA44A_.wvu.FilterData" localSheetId="1" hidden="1">'форма 2'!#REF!</definedName>
    <definedName name="Z_F1A0B976_CDD3_4905_9F5C_9D26EBD45565_.wvu.Cols" localSheetId="0">(#REF!,#REF!)</definedName>
    <definedName name="Z_F1A0B976_CDD3_4905_9F5C_9D26EBD45565_.wvu.Cols" localSheetId="1" hidden="1">'форма 2'!#REF!</definedName>
    <definedName name="Z_F1A0B976_CDD3_4905_9F5C_9D26EBD45565_.wvu.FilterData" localSheetId="1" hidden="1">'форма 2'!#REF!</definedName>
    <definedName name="Z_F1A0B976_CDD3_4905_9F5C_9D26EBD45565_.wvu.PrintArea" localSheetId="0">'форма 1'!$A$1:$F$143</definedName>
    <definedName name="Z_F1A0B976_CDD3_4905_9F5C_9D26EBD45565_.wvu.PrintArea" localSheetId="1" hidden="1">'форма 2'!$B$3:$E$76</definedName>
    <definedName name="Z_F1A0B976_CDD3_4905_9F5C_9D26EBD45565_.wvu.Rows" localSheetId="0">(#REF!,'форма 1'!$31:$31,#REF!,'форма 1'!$48:$48,'форма 1'!$138:$138,#REF!,'форма 1'!$144:$151)</definedName>
    <definedName name="Z_F1A0B976_CDD3_4905_9F5C_9D26EBD45565_.wvu.Rows" localSheetId="1" hidden="1">'форма 2'!$91:$65524,'форма 2'!$12:$13,'форма 2'!#REF!</definedName>
    <definedName name="мил" localSheetId="0">{0,"овz";1,"z";2,"аz";5,"овz"}</definedName>
    <definedName name="мил">{0,"овz";1,"z";2,"аz";5,"овz"}</definedName>
    <definedName name="тыс" localSheetId="0">{0,"тысячz";1,"тысячаz";2,"тысячиz";5,"тысячz"}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<sst xmlns="http://schemas.openxmlformats.org/spreadsheetml/2006/main" count="279" uniqueCount="193">
  <si>
    <t xml:space="preserve">                  ОТЧЕТ О ФИНАНСОВЫХ РЕЗУЛЬТАТАХ</t>
  </si>
  <si>
    <t>Коды</t>
  </si>
  <si>
    <t>Форма №2 по ОКУД</t>
  </si>
  <si>
    <t>0710002</t>
  </si>
  <si>
    <t xml:space="preserve">за январь -сентябрь 2023 года  </t>
  </si>
  <si>
    <t>за 2003 г.                                                       Дата (число, месяц, год)</t>
  </si>
  <si>
    <t>30.09.2023</t>
  </si>
  <si>
    <r>
      <t>Организация: П</t>
    </r>
    <r>
      <rPr>
        <u val="single"/>
        <sz val="10"/>
        <rFont val="Times New Roman Cyr"/>
        <family val="0"/>
      </rPr>
      <t xml:space="preserve">АО "ТГК-2"    </t>
    </r>
    <r>
      <rPr>
        <i/>
        <u val="single"/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</si>
  <si>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t xml:space="preserve">                </t>
    </r>
    <r>
      <rPr>
        <sz val="10"/>
        <rFont val="Times New Roman Cyr"/>
        <family val="1"/>
      </rPr>
      <t>по ОКПО</t>
    </r>
  </si>
  <si>
    <t>76535270</t>
  </si>
  <si>
    <t xml:space="preserve">Идентификационный номер налогоплательщика                                                                                                               </t>
  </si>
  <si>
    <t>ИНН</t>
  </si>
  <si>
    <t>7606053324</t>
  </si>
  <si>
    <r>
      <t xml:space="preserve">Вид деятельности: </t>
    </r>
    <r>
      <rPr>
        <u val="single"/>
        <sz val="10"/>
        <rFont val="Times New Roman Cyr"/>
        <family val="0"/>
      </rPr>
      <t>производство пара и горячей воды (тепловой энергии)</t>
    </r>
    <r>
      <rPr>
        <i/>
        <u val="single"/>
        <sz val="10"/>
        <rFont val="Times New Roman Cyr"/>
        <family val="0"/>
      </rPr>
      <t xml:space="preserve">    </t>
    </r>
    <r>
      <rPr>
        <i/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</t>
    </r>
  </si>
  <si>
    <t xml:space="preserve">              по ОКВЭД 2</t>
  </si>
  <si>
    <t>35.30.1</t>
  </si>
  <si>
    <r>
      <t xml:space="preserve">Организационно-правовая форма/форма собственности: Публичное акционерное общество / Частная   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</t>
    </r>
  </si>
  <si>
    <t>12247/32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</si>
  <si>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</si>
  <si>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ОКОПФ/ОКФС </t>
  </si>
  <si>
    <t xml:space="preserve">по ОKЕИ </t>
  </si>
  <si>
    <t>384</t>
  </si>
  <si>
    <t>Код</t>
  </si>
  <si>
    <t>Пояснения</t>
  </si>
  <si>
    <t>Наименование показателя</t>
  </si>
  <si>
    <t>За отчетный                          период</t>
  </si>
  <si>
    <t>За аналогичный период предыдущего года</t>
  </si>
  <si>
    <t>Доходы и расходы по обычным видам деятельности</t>
  </si>
  <si>
    <t xml:space="preserve">Выручка </t>
  </si>
  <si>
    <t xml:space="preserve">    в том числе от продажи:</t>
  </si>
  <si>
    <t xml:space="preserve">     электроэнергии (мощности)  через ОРЭМ</t>
  </si>
  <si>
    <t xml:space="preserve">    электроэнергии на розничном рынке</t>
  </si>
  <si>
    <t xml:space="preserve">    теплоэнергии</t>
  </si>
  <si>
    <t xml:space="preserve">    прочих товаров, продукции, работ, услуг промышленного характера</t>
  </si>
  <si>
    <t xml:space="preserve">    прочих товаров, продукции, работ, услуг непромышленного характера</t>
  </si>
  <si>
    <t xml:space="preserve">   транспортировки электро- и теплоэнергии</t>
  </si>
  <si>
    <t xml:space="preserve">Себестоимость </t>
  </si>
  <si>
    <t xml:space="preserve">    в том числе проданных:</t>
  </si>
  <si>
    <t xml:space="preserve">Валовая прибыль (убыток) </t>
  </si>
  <si>
    <t>Коммерческие расходы</t>
  </si>
  <si>
    <t>Управленческие расходы</t>
  </si>
  <si>
    <t>Прибыль (убыток) от продаж</t>
  </si>
  <si>
    <t xml:space="preserve">Прочие доходы и расходы 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</si>
  <si>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</si>
  <si>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</si>
  <si>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</si>
  <si>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</si>
  <si>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</si>
  <si>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……………………</t>
  </si>
  <si>
    <t>……………………………</t>
  </si>
  <si>
    <t xml:space="preserve">      Прибыль (убыток) до налогообложения</t>
  </si>
  <si>
    <t>Налог на прибыль</t>
  </si>
  <si>
    <t>в т.ч.  текущий налог на прибыль</t>
  </si>
  <si>
    <t>в т.ч. постоянные налоговые обязательства (активы)</t>
  </si>
  <si>
    <t xml:space="preserve">           отложенный налог на прибыль</t>
  </si>
  <si>
    <t>Прочее</t>
  </si>
  <si>
    <t xml:space="preserve">      Чистая прибыль (убыток) </t>
  </si>
  <si>
    <t>СПРАВОЧНО.</t>
  </si>
  <si>
    <t xml:space="preserve">      Результат от переоценки внеоборотных активов, не включаемый в чистую прибыль (убыток) периода</t>
  </si>
  <si>
    <t xml:space="preserve">  Результат от прочих операций, не включаемый в чистую прибыль (убыток) периода</t>
  </si>
  <si>
    <t>Налог на прибыль от операций, результат которых не включается в чистую прибыль (убыток) периода</t>
  </si>
  <si>
    <t xml:space="preserve">  Совокупный финансовый результат периода</t>
  </si>
  <si>
    <t xml:space="preserve">       Базовая прибыль (убыток) на акцию</t>
  </si>
  <si>
    <t xml:space="preserve">       Разводненная прибыль (убыток) на акцию</t>
  </si>
  <si>
    <t>-</t>
  </si>
  <si>
    <t xml:space="preserve">                                                                                                         Начальник управления по учету продаж</t>
  </si>
  <si>
    <t>Руководитель     __________       Ю. В. Иванова                      и финансовых результатов                              __________   М. В. Гусева</t>
  </si>
  <si>
    <t xml:space="preserve">                     (по доверенности № 76 АБ 2311806 от 11.08.2023 г.)</t>
  </si>
  <si>
    <t>(по доверенности № 753-23 от 02.08.2023 г.)</t>
  </si>
  <si>
    <t xml:space="preserve">          25 октября 2023 г.</t>
  </si>
  <si>
    <t xml:space="preserve">                           БУХГАЛТЕРСКИЙ БАЛАНС</t>
  </si>
  <si>
    <t>Форма по ОКУД</t>
  </si>
  <si>
    <t>0710001</t>
  </si>
  <si>
    <t>на 30 сентября 2023 г.</t>
  </si>
  <si>
    <t>Дата (число, месяц, год)</t>
  </si>
  <si>
    <r>
      <rPr>
        <sz val="16"/>
        <rFont val="Times New Roman Cyr"/>
        <family val="0"/>
      </rPr>
      <t xml:space="preserve">Организация: </t>
    </r>
    <r>
      <rPr>
        <u val="single"/>
        <sz val="16"/>
        <rFont val="Times New Roman Cyr"/>
        <family val="0"/>
      </rPr>
      <t xml:space="preserve"> ПАО "ТГК-2"                                                                                                                                      </t>
    </r>
  </si>
  <si>
    <t>по ОКПО</t>
  </si>
  <si>
    <t xml:space="preserve">Идентификационный номер налогоплательщика:                                                                                                                                       </t>
  </si>
  <si>
    <r>
      <rPr>
        <sz val="16"/>
        <rFont val="Times New Roman Cyr"/>
        <family val="0"/>
      </rPr>
      <t>Вид деятельности:</t>
    </r>
    <r>
      <rPr>
        <u val="single"/>
        <sz val="16"/>
        <rFont val="Times New Roman Cyr"/>
        <family val="0"/>
      </rPr>
      <t xml:space="preserve"> производство пара и горячей воды (тепловой энергии)                                                          </t>
    </r>
  </si>
  <si>
    <t>по ОКВЭД 2</t>
  </si>
  <si>
    <r>
      <rPr>
        <sz val="16"/>
        <rFont val="Times New Roman Cyr"/>
        <family val="0"/>
      </rPr>
      <t xml:space="preserve">Организационно-правовая форма/форма собственности: </t>
    </r>
    <r>
      <rPr>
        <u val="single"/>
        <sz val="16"/>
        <rFont val="Times New Roman Cyr"/>
        <family val="0"/>
      </rPr>
      <t xml:space="preserve"> Публичное акционерное общество /  Частная            </t>
    </r>
  </si>
  <si>
    <t xml:space="preserve">по ОКОПФ/ОКФC </t>
  </si>
  <si>
    <t>12247\32</t>
  </si>
  <si>
    <r>
      <rPr>
        <sz val="16"/>
        <rFont val="Times New Roman Cyr"/>
        <family val="0"/>
      </rPr>
      <t xml:space="preserve">Единица измерения: </t>
    </r>
    <r>
      <rPr>
        <u val="single"/>
        <sz val="16"/>
        <rFont val="Times New Roman Cyr"/>
        <family val="0"/>
      </rPr>
      <t xml:space="preserve">тыс. руб.                                                                                                                                    </t>
    </r>
  </si>
  <si>
    <r>
      <rPr>
        <sz val="16"/>
        <rFont val="Times New Roman Cyr"/>
        <family val="0"/>
      </rPr>
      <t>Адрес:</t>
    </r>
    <r>
      <rPr>
        <u val="single"/>
        <sz val="16"/>
        <rFont val="Times New Roman Cyr"/>
        <family val="0"/>
      </rPr>
      <t xml:space="preserve">   Ярославская область, г. Ярославль, ул. Пятницкая, д.6                                                                           </t>
    </r>
  </si>
  <si>
    <r>
      <rPr>
        <sz val="16"/>
        <rFont val="Times New Roman Cyr"/>
        <family val="0"/>
      </rPr>
      <t xml:space="preserve">Бухгалтерская отчетность подлежит обязательному аудиту           </t>
    </r>
    <r>
      <rPr>
        <sz val="14"/>
        <rFont val="Times New Roman Cyr"/>
        <family val="0"/>
      </rPr>
      <t xml:space="preserve"> </t>
    </r>
    <r>
      <rPr>
        <sz val="14"/>
        <rFont val="Wingdings"/>
        <family val="0"/>
      </rPr>
      <t xml:space="preserve">¨ </t>
    </r>
    <r>
      <rPr>
        <sz val="14"/>
        <rFont val="Times New Roman Cyr"/>
        <family val="0"/>
      </rPr>
      <t xml:space="preserve"> ДА                  </t>
    </r>
    <r>
      <rPr>
        <sz val="14"/>
        <rFont val="Wingdings 2"/>
        <family val="0"/>
      </rPr>
      <t>R</t>
    </r>
    <r>
      <rPr>
        <sz val="14"/>
        <rFont val="Times New Roman Cyr"/>
        <family val="0"/>
      </rPr>
      <t xml:space="preserve">  НЕТ</t>
    </r>
  </si>
  <si>
    <t>Наименование аудиторской организации/фамилия, имя, отчество  (при наличии) индивидуального аудитора</t>
  </si>
  <si>
    <t>Идентификационный номер налогоплательщика аудиторской организации/индивидуального аудитора</t>
  </si>
  <si>
    <t>Основной государственный регистрационный номер аудиторской организации/индивидуального аудитора</t>
  </si>
  <si>
    <t>ОГРН/ОГРНИП</t>
  </si>
  <si>
    <t>Актив</t>
  </si>
  <si>
    <t>На 31 декабря 2022 года</t>
  </si>
  <si>
    <t>На 31 декабря 2021 года</t>
  </si>
  <si>
    <t>I. ВНЕОБОРОТНЫЕ АКТИВЫ</t>
  </si>
  <si>
    <t>Нематериальные активы...........................</t>
  </si>
  <si>
    <t>в том числе</t>
  </si>
  <si>
    <t>нематериальные активы</t>
  </si>
  <si>
    <t xml:space="preserve">        расходы на создание НМА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</si>
  <si>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</si>
  <si>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</si>
  <si>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</si>
  <si>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 ...........................</t>
  </si>
  <si>
    <t>основные средства</t>
  </si>
  <si>
    <t>незавершенное строительство и оборудование к установке</t>
  </si>
  <si>
    <t>долгосрочные ремонты и ревизии</t>
  </si>
  <si>
    <t>Доходные вложения в материальные ценности.....</t>
  </si>
  <si>
    <t>Финансовые вложения ...............</t>
  </si>
  <si>
    <t>инвестиции в дочерние и зависимые общества</t>
  </si>
  <si>
    <t>инвестиции в другие организации</t>
  </si>
  <si>
    <t>прочие долгосрочные финансовые вложения</t>
  </si>
  <si>
    <t>Отложенные налоговые активы</t>
  </si>
  <si>
    <t>Прочие внеоборотные активы ............................</t>
  </si>
  <si>
    <t xml:space="preserve">авансы выданные в связи со строительством, реконструкцией и т.п. </t>
  </si>
  <si>
    <t>в том числе авансы выданные дочерним и зависимым обществам и т.п.</t>
  </si>
  <si>
    <t>запасы приобретенные в связи со строительством, реконструкцией и т.п.</t>
  </si>
  <si>
    <t>прочие внеоборотные активы, не имеющие материально вещественной формы</t>
  </si>
  <si>
    <t>ИТОГО по разделу I.........................................</t>
  </si>
  <si>
    <t>II.  ОБОРОТНЫЕ АКТИВЫ</t>
  </si>
  <si>
    <t xml:space="preserve">  Запасы</t>
  </si>
  <si>
    <t xml:space="preserve">          сырье, материалы и другие аналогичные ценности</t>
  </si>
  <si>
    <t xml:space="preserve">          готовая продукция и товары для перепродажи</t>
  </si>
  <si>
    <t xml:space="preserve">          расходы будущих периодов</t>
  </si>
  <si>
    <t xml:space="preserve">          прочие запасы и затраты</t>
  </si>
  <si>
    <t>Налог на добавленную стоимость по приобретенным ценностям</t>
  </si>
  <si>
    <t>Дебиторская задолженность</t>
  </si>
  <si>
    <t xml:space="preserve">          в том числе </t>
  </si>
  <si>
    <t>Дебиторская задолженность (платежи по которой ожидаются более чем через 12 месяцев после отчетной даты)</t>
  </si>
  <si>
    <t xml:space="preserve">          покупатели и заказчики</t>
  </si>
  <si>
    <t xml:space="preserve">             из них</t>
  </si>
  <si>
    <t xml:space="preserve">                покупатели электроэнергии и мощности</t>
  </si>
  <si>
    <t xml:space="preserve">                покупатели тепловой энергии и услуг по транспортировке</t>
  </si>
  <si>
    <t xml:space="preserve">                прочие покупатели</t>
  </si>
  <si>
    <t xml:space="preserve">          векселя к получению</t>
  </si>
  <si>
    <t xml:space="preserve">          задолженность дочерних и зависимых обществ</t>
  </si>
  <si>
    <t xml:space="preserve">          авансы выданные</t>
  </si>
  <si>
    <t xml:space="preserve">          расчеты по лизинговым операциям</t>
  </si>
  <si>
    <t xml:space="preserve">          прочие дебиторы</t>
  </si>
  <si>
    <t>Дебиторская задолженность (платежи по которой ожидаются в течение 12 месяцев после отчетной даты)</t>
  </si>
  <si>
    <t xml:space="preserve">в том числе </t>
  </si>
  <si>
    <t xml:space="preserve">          задолженность участников по взносам в уставный капитал</t>
  </si>
  <si>
    <t>пени, штрафы, неустойки по договорам</t>
  </si>
  <si>
    <t>переплата по налогам в бюджеты</t>
  </si>
  <si>
    <t>переплата по платежам в государственные внебюджетные фонды</t>
  </si>
  <si>
    <t>другие дебиторы</t>
  </si>
  <si>
    <t>Финансовые вложения (за исключением денежных эквивалентов)</t>
  </si>
  <si>
    <t>займы предоставленные организациям на срок менее 12 месяцев</t>
  </si>
  <si>
    <t>прочие краткосрочные финансовые вложения</t>
  </si>
  <si>
    <t>Денежные средства и денежные эквиваленты</t>
  </si>
  <si>
    <t>Прочие оборотные активы</t>
  </si>
  <si>
    <t>Активы для продажи</t>
  </si>
  <si>
    <t xml:space="preserve">               И т о г о по разделу II</t>
  </si>
  <si>
    <t xml:space="preserve">               Б А Л А Н С</t>
  </si>
  <si>
    <t>Пассив</t>
  </si>
  <si>
    <t>III.  КАПИТАЛ И РЕЗЕРВЫ</t>
  </si>
  <si>
    <t xml:space="preserve">  Уставный капитал (складочный капитал, уставные фонды, вклады товарищей)</t>
  </si>
  <si>
    <t xml:space="preserve">  Собственные акции, выкупленные у акционеров</t>
  </si>
  <si>
    <t xml:space="preserve">  Переоценка внеоборотных активов</t>
  </si>
  <si>
    <t xml:space="preserve">  Добавочный капитал (без переоценки)</t>
  </si>
  <si>
    <t xml:space="preserve">  Резервный капитал</t>
  </si>
  <si>
    <t xml:space="preserve">                       в том числе</t>
  </si>
  <si>
    <t xml:space="preserve">       резервы, образованные в соответствии с законодательством</t>
  </si>
  <si>
    <t xml:space="preserve">       резервы, образованные в соответствии с учредительными документами</t>
  </si>
  <si>
    <t xml:space="preserve">  Нераспределенная прибыль (непокрытый убыток)</t>
  </si>
  <si>
    <t xml:space="preserve">               И т о г 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</si>
  <si>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</si>
  <si>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</si>
  <si>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</si>
  <si>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</si>
  <si>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Расчеты по лизинговым операциям</t>
  </si>
  <si>
    <t>Прочие обязательства</t>
  </si>
  <si>
    <t xml:space="preserve">       поставщики и подрядчики</t>
  </si>
  <si>
    <t xml:space="preserve">       прочие кредиторы</t>
  </si>
  <si>
    <t>задолженность перед дочерними и зависимыми обществами</t>
  </si>
  <si>
    <t xml:space="preserve">               И т о г о по разделу IV</t>
  </si>
  <si>
    <t>V. КРАТКОСРОЧНЫЕ ОБЯЗАТЕЛЬСТВА</t>
  </si>
  <si>
    <t>Кредиторская задолженность</t>
  </si>
  <si>
    <t xml:space="preserve">       задолженность перед персоналом организации</t>
  </si>
  <si>
    <t xml:space="preserve">       задолженность перед государственными внебюджетными фондами</t>
  </si>
  <si>
    <t xml:space="preserve">       задолженность по налогам и сборам</t>
  </si>
  <si>
    <t xml:space="preserve">       векселя к уплате</t>
  </si>
  <si>
    <t xml:space="preserve">       авансы полученные</t>
  </si>
  <si>
    <t xml:space="preserve">       задолженность перед дочерними и зависимыми обществами</t>
  </si>
  <si>
    <t xml:space="preserve">       расчеты по лизинговым операциям</t>
  </si>
  <si>
    <t>задолженность перед участниками (учредителями) по выплате доходов</t>
  </si>
  <si>
    <t>Доходы будущих периодов</t>
  </si>
  <si>
    <t xml:space="preserve">               И т о г о по разделу V</t>
  </si>
  <si>
    <t xml:space="preserve">               БАЛАНС</t>
  </si>
  <si>
    <t xml:space="preserve">Руководитель                                   Ю.В.Иванова                                                                       </t>
  </si>
  <si>
    <t xml:space="preserve">Начальник управления продаж и финансовых результатов </t>
  </si>
  <si>
    <t>М.В.Гусева</t>
  </si>
  <si>
    <t xml:space="preserve"> (по доверенности № 76 АБ 2311806 от 11.08.2023 г.)</t>
  </si>
  <si>
    <t>25 октября 2023 г.</t>
  </si>
  <si>
    <t>Единица измерения: тыс.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</si>
</sst>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_);\(#,##0.0\);\ ;@"/>
    <numFmt numFmtId="165" formatCode="_-* #,##0.00_р_._-;\-* #,##0.00_р_._-;_-* &quot;-&quot;??_р_._-;_-@_-"/>
    <numFmt numFmtId="166" formatCode="#,###;\(#,###\);\-"/>
    <numFmt numFmtId="167" formatCode="0.0000%"/>
    <numFmt numFmtId="168" formatCode="_-* #,##0_)_)_р_._-;_-* &quot;(&quot;#,##0&quot;)&quot;_р_._-;\-;@"/>
    <numFmt numFmtId="169" formatCode="@\ *."/>
    <numFmt numFmtId="170" formatCode="#,##0.000"/>
    <numFmt numFmtId="171" formatCode="_-* &quot;(&quot;#,##0&quot;)&quot;_р_._-;_-* &quot;(-&quot;#,##0&quot;)&quot;_р_._-;\-;@"/>
    <numFmt numFmtId="172" formatCode="#,##0.00000"/>
    <numFmt numFmtId="173" formatCode="_-* #,##0_р_._-;[Red]&quot; отриц. зн. !!&quot;;\-;@"/>
    <numFmt numFmtId="174" formatCode="#,##0;[Red]#,##0"/>
    <numFmt numFmtId="175" formatCode="_-* #,##0_)_)_р_._-;_-* \(#,##0\)_р_._-;\-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NTHelvetica/Cyrillic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1"/>
    </font>
    <font>
      <u val="single"/>
      <sz val="10"/>
      <name val="Times New Roman Cyr"/>
      <family val="0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10"/>
      <color indexed="30"/>
      <name val="Times New Roman Cyr"/>
      <family val="1"/>
    </font>
    <font>
      <sz val="8"/>
      <color indexed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i/>
      <sz val="10"/>
      <color indexed="56"/>
      <name val="Times New Roman Cyr"/>
      <family val="0"/>
    </font>
    <font>
      <sz val="10"/>
      <color indexed="62"/>
      <name val="Times New Roman Cyr"/>
      <family val="1"/>
    </font>
    <font>
      <sz val="10"/>
      <color indexed="10"/>
      <name val="Times New Roman Cyr"/>
      <family val="0"/>
    </font>
    <font>
      <sz val="10"/>
      <name val="Times New Roman"/>
      <family val="1"/>
    </font>
    <font>
      <sz val="12"/>
      <color indexed="8"/>
      <name val="Times New Roman Cyr"/>
      <family val="1"/>
    </font>
    <font>
      <b/>
      <sz val="16"/>
      <name val="Times New Roman Cyr"/>
      <family val="0"/>
    </font>
    <font>
      <sz val="14"/>
      <name val="Times New Roman Cyr"/>
      <family val="0"/>
    </font>
    <font>
      <sz val="16"/>
      <name val="Times New Roman Cyr"/>
      <family val="0"/>
    </font>
    <font>
      <u val="single"/>
      <sz val="16"/>
      <name val="Times New Roman Cyr"/>
      <family val="0"/>
    </font>
    <font>
      <sz val="14"/>
      <name val="Wingdings"/>
      <family val="0"/>
    </font>
    <font>
      <sz val="14"/>
      <name val="Wingdings 2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NTTimes/Cyrillic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 Cyr"/>
      <family val="1"/>
    </font>
    <font>
      <i/>
      <sz val="10"/>
      <color rgb="FF002060"/>
      <name val="Times New Roman Cyr"/>
      <family val="0"/>
    </font>
    <font>
      <b/>
      <i/>
      <sz val="10"/>
      <color theme="1"/>
      <name val="Times New Roman Cyr"/>
      <family val="0"/>
    </font>
    <font>
      <sz val="10"/>
      <color theme="1"/>
      <name val="Times New Roman Cyr"/>
      <family val="0"/>
    </font>
    <font>
      <sz val="10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3" fillId="0" borderId="0" xfId="55" applyFont="1" applyProtection="1">
      <alignment/>
      <protection hidden="1"/>
    </xf>
    <xf numFmtId="0" fontId="2" fillId="0" borderId="0" xfId="55" applyProtection="1">
      <alignment/>
      <protection locked="0"/>
    </xf>
    <xf numFmtId="0" fontId="3" fillId="0" borderId="0" xfId="55" applyFont="1" applyAlignment="1" applyProtection="1">
      <alignment horizontal="center"/>
      <protection hidden="1"/>
    </xf>
    <xf numFmtId="3" fontId="2" fillId="0" borderId="0" xfId="55" applyNumberFormat="1" applyFont="1" applyProtection="1">
      <alignment/>
      <protection locked="0"/>
    </xf>
    <xf numFmtId="49" fontId="3" fillId="0" borderId="0" xfId="55" applyNumberFormat="1" applyFont="1" applyFill="1" applyAlignment="1" applyProtection="1">
      <alignment horizontal="center"/>
      <protection hidden="1"/>
    </xf>
    <xf numFmtId="0" fontId="4" fillId="0" borderId="0" xfId="55" applyFont="1" applyFill="1" applyProtection="1">
      <alignment/>
      <protection hidden="1"/>
    </xf>
    <xf numFmtId="0" fontId="3" fillId="0" borderId="0" xfId="55" applyFont="1" applyFill="1" applyProtection="1">
      <alignment/>
      <protection hidden="1" locked="0"/>
    </xf>
    <xf numFmtId="0" fontId="3" fillId="0" borderId="0" xfId="55" applyFont="1" applyFill="1" applyAlignment="1" applyProtection="1">
      <alignment horizontal="center"/>
      <protection hidden="1"/>
    </xf>
    <xf numFmtId="0" fontId="3" fillId="0" borderId="10" xfId="55" applyFont="1" applyFill="1" applyBorder="1" applyAlignment="1" applyProtection="1">
      <alignment horizontal="center"/>
      <protection hidden="1"/>
    </xf>
    <xf numFmtId="3" fontId="3" fillId="0" borderId="0" xfId="55" applyNumberFormat="1" applyFont="1" applyFill="1" applyProtection="1">
      <alignment/>
      <protection hidden="1" locked="0"/>
    </xf>
    <xf numFmtId="0" fontId="5" fillId="0" borderId="0" xfId="55" applyFont="1" applyFill="1" applyAlignment="1" applyProtection="1">
      <alignment horizontal="center"/>
      <protection hidden="1"/>
    </xf>
    <xf numFmtId="0" fontId="3" fillId="0" borderId="0" xfId="55" applyFont="1" applyFill="1" applyAlignment="1" applyProtection="1">
      <alignment horizontal="right"/>
      <protection hidden="1"/>
    </xf>
    <xf numFmtId="49" fontId="3" fillId="0" borderId="11" xfId="55" applyNumberFormat="1" applyFont="1" applyFill="1" applyBorder="1" applyAlignment="1" applyProtection="1">
      <alignment horizontal="center"/>
      <protection hidden="1"/>
    </xf>
    <xf numFmtId="49" fontId="3" fillId="0" borderId="0" xfId="55" applyNumberFormat="1" applyFont="1" applyFill="1" applyAlignment="1" applyProtection="1">
      <alignment horizontal="right"/>
      <protection hidden="1"/>
    </xf>
    <xf numFmtId="0" fontId="6" fillId="0" borderId="0" xfId="55" applyNumberFormat="1" applyFont="1" applyFill="1" applyAlignment="1" applyProtection="1">
      <alignment horizontal="right"/>
      <protection hidden="1"/>
    </xf>
    <xf numFmtId="49" fontId="3" fillId="0" borderId="11" xfId="55" applyNumberFormat="1" applyFont="1" applyBorder="1" applyAlignment="1" applyProtection="1">
      <alignment horizontal="center"/>
      <protection hidden="1"/>
    </xf>
    <xf numFmtId="49" fontId="3" fillId="0" borderId="0" xfId="55" applyNumberFormat="1" applyFont="1" applyFill="1" applyAlignment="1" applyProtection="1">
      <alignment horizontal="right"/>
      <protection hidden="1"/>
    </xf>
    <xf numFmtId="164" fontId="3" fillId="0" borderId="11" xfId="55" applyNumberFormat="1" applyFont="1" applyBorder="1" applyAlignment="1" applyProtection="1">
      <alignment horizontal="center"/>
      <protection hidden="1"/>
    </xf>
    <xf numFmtId="0" fontId="3" fillId="0" borderId="0" xfId="55" applyFont="1" applyFill="1" applyProtection="1">
      <alignment/>
      <protection hidden="1"/>
    </xf>
    <xf numFmtId="0" fontId="3" fillId="0" borderId="0" xfId="55" applyFont="1" applyFill="1" applyAlignment="1" applyProtection="1">
      <alignment horizontal="left"/>
      <protection hidden="1"/>
    </xf>
    <xf numFmtId="0" fontId="7" fillId="0" borderId="0" xfId="55" applyFont="1" applyFill="1" applyProtection="1">
      <alignment/>
      <protection hidden="1"/>
    </xf>
    <xf numFmtId="164" fontId="3" fillId="0" borderId="12" xfId="55" applyNumberFormat="1" applyFont="1" applyBorder="1" applyAlignment="1" applyProtection="1">
      <alignment horizontal="center"/>
      <protection hidden="1"/>
    </xf>
    <xf numFmtId="0" fontId="2" fillId="0" borderId="0" xfId="55">
      <alignment/>
      <protection/>
    </xf>
    <xf numFmtId="0" fontId="10" fillId="0" borderId="0" xfId="55" applyFont="1" applyFill="1" applyBorder="1" applyAlignment="1" applyProtection="1">
      <alignment horizontal="center"/>
      <protection hidden="1"/>
    </xf>
    <xf numFmtId="0" fontId="3" fillId="0" borderId="0" xfId="55" applyFont="1" applyFill="1" applyBorder="1" applyProtection="1">
      <alignment/>
      <protection hidden="1" locked="0"/>
    </xf>
    <xf numFmtId="3" fontId="3" fillId="0" borderId="0" xfId="55" applyNumberFormat="1" applyFont="1" applyFill="1" applyBorder="1" applyProtection="1">
      <alignment/>
      <protection hidden="1" locked="0"/>
    </xf>
    <xf numFmtId="0" fontId="70" fillId="0" borderId="0" xfId="55" applyFont="1" applyFill="1" applyBorder="1" applyProtection="1">
      <alignment/>
      <protection hidden="1" locked="0"/>
    </xf>
    <xf numFmtId="3" fontId="70" fillId="0" borderId="0" xfId="55" applyNumberFormat="1" applyFont="1" applyFill="1" applyAlignment="1" applyProtection="1">
      <alignment horizontal="right"/>
      <protection hidden="1" locked="0"/>
    </xf>
    <xf numFmtId="0" fontId="16" fillId="0" borderId="13" xfId="55" applyFont="1" applyFill="1" applyBorder="1" applyAlignment="1" applyProtection="1">
      <alignment horizontal="center" vertical="center"/>
      <protection hidden="1"/>
    </xf>
    <xf numFmtId="0" fontId="16" fillId="0" borderId="14" xfId="55" applyFont="1" applyFill="1" applyBorder="1" applyAlignment="1" applyProtection="1">
      <alignment horizontal="center" vertical="center"/>
      <protection hidden="1"/>
    </xf>
    <xf numFmtId="0" fontId="17" fillId="0" borderId="15" xfId="53" applyFont="1" applyFill="1" applyBorder="1" applyAlignment="1" applyProtection="1">
      <alignment horizontal="center" vertical="center"/>
      <protection hidden="1" locked="0"/>
    </xf>
    <xf numFmtId="0" fontId="16" fillId="0" borderId="16" xfId="55" applyFont="1" applyFill="1" applyBorder="1" applyAlignment="1" applyProtection="1">
      <alignment horizontal="center" vertical="center"/>
      <protection hidden="1"/>
    </xf>
    <xf numFmtId="0" fontId="16" fillId="0" borderId="17" xfId="55" applyFont="1" applyFill="1" applyBorder="1" applyAlignment="1" applyProtection="1">
      <alignment horizontal="center" vertical="center"/>
      <protection hidden="1"/>
    </xf>
    <xf numFmtId="3" fontId="17" fillId="0" borderId="0" xfId="55" applyNumberFormat="1" applyFont="1" applyFill="1" applyAlignment="1" applyProtection="1">
      <alignment vertical="center"/>
      <protection hidden="1" locked="0"/>
    </xf>
    <xf numFmtId="0" fontId="17" fillId="0" borderId="0" xfId="55" applyFont="1" applyFill="1" applyAlignment="1" applyProtection="1">
      <alignment vertical="center"/>
      <protection hidden="1" locked="0"/>
    </xf>
    <xf numFmtId="0" fontId="16" fillId="0" borderId="18" xfId="55" applyFont="1" applyFill="1" applyBorder="1" applyAlignment="1" applyProtection="1">
      <alignment horizontal="center" vertical="center"/>
      <protection hidden="1"/>
    </xf>
    <xf numFmtId="0" fontId="11" fillId="0" borderId="19" xfId="55" applyFont="1" applyFill="1" applyBorder="1" applyAlignment="1" applyProtection="1">
      <alignment horizontal="center" vertical="center"/>
      <protection hidden="1"/>
    </xf>
    <xf numFmtId="0" fontId="18" fillId="0" borderId="20" xfId="53" applyFont="1" applyFill="1" applyBorder="1" applyAlignment="1" applyProtection="1">
      <alignment horizontal="center" vertical="center"/>
      <protection hidden="1" locked="0"/>
    </xf>
    <xf numFmtId="0" fontId="16" fillId="0" borderId="21" xfId="55" applyNumberFormat="1" applyFont="1" applyFill="1" applyBorder="1" applyAlignment="1" applyProtection="1">
      <alignment horizontal="center" vertical="center"/>
      <protection hidden="1"/>
    </xf>
    <xf numFmtId="0" fontId="16" fillId="0" borderId="22" xfId="55" applyNumberFormat="1" applyFont="1" applyFill="1" applyBorder="1" applyAlignment="1" applyProtection="1">
      <alignment horizontal="center" vertical="center"/>
      <protection hidden="1"/>
    </xf>
    <xf numFmtId="0" fontId="19" fillId="0" borderId="15" xfId="55" applyFont="1" applyFill="1" applyBorder="1" applyAlignment="1" applyProtection="1">
      <alignment horizontal="center"/>
      <protection hidden="1"/>
    </xf>
    <xf numFmtId="0" fontId="20" fillId="0" borderId="19" xfId="55" applyFont="1" applyFill="1" applyBorder="1" applyAlignment="1" applyProtection="1">
      <alignment horizontal="left" vertical="center"/>
      <protection hidden="1"/>
    </xf>
    <xf numFmtId="0" fontId="18" fillId="0" borderId="13" xfId="53" applyFont="1" applyFill="1" applyBorder="1" applyAlignment="1" applyProtection="1">
      <alignment horizontal="center"/>
      <protection hidden="1" locked="0"/>
    </xf>
    <xf numFmtId="0" fontId="20" fillId="0" borderId="23" xfId="65" applyNumberFormat="1" applyFont="1" applyFill="1" applyBorder="1" applyAlignment="1" applyProtection="1">
      <alignment horizontal="center" vertical="center"/>
      <protection hidden="1"/>
    </xf>
    <xf numFmtId="0" fontId="20" fillId="0" borderId="24" xfId="65" applyNumberFormat="1" applyFont="1" applyFill="1" applyBorder="1" applyAlignment="1" applyProtection="1">
      <alignment horizontal="center" vertical="center"/>
      <protection hidden="1"/>
    </xf>
    <xf numFmtId="0" fontId="20" fillId="0" borderId="15" xfId="55" applyFont="1" applyFill="1" applyBorder="1" applyAlignment="1" applyProtection="1">
      <alignment horizontal="center"/>
      <protection hidden="1"/>
    </xf>
    <xf numFmtId="0" fontId="3" fillId="0" borderId="13" xfId="53" applyFont="1" applyFill="1" applyBorder="1" applyAlignment="1" applyProtection="1">
      <alignment horizontal="center"/>
      <protection hidden="1" locked="0"/>
    </xf>
    <xf numFmtId="166" fontId="19" fillId="0" borderId="25" xfId="55" applyNumberFormat="1" applyFont="1" applyFill="1" applyBorder="1" applyAlignment="1" applyProtection="1">
      <alignment horizontal="center" vertical="center" wrapText="1"/>
      <protection hidden="1" locked="0"/>
    </xf>
    <xf numFmtId="166" fontId="19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167" fontId="71" fillId="0" borderId="0" xfId="55" applyNumberFormat="1" applyFont="1" applyFill="1" applyAlignment="1" applyProtection="1">
      <alignment horizontal="center"/>
      <protection hidden="1" locked="0"/>
    </xf>
    <xf numFmtId="0" fontId="10" fillId="0" borderId="15" xfId="55" applyFont="1" applyFill="1" applyBorder="1" applyAlignment="1" applyProtection="1">
      <alignment horizontal="center"/>
      <protection hidden="1"/>
    </xf>
    <xf numFmtId="0" fontId="10" fillId="0" borderId="19" xfId="55" applyFont="1" applyFill="1" applyBorder="1" applyAlignment="1" applyProtection="1">
      <alignment horizontal="left" vertical="center" wrapText="1"/>
      <protection hidden="1"/>
    </xf>
    <xf numFmtId="168" fontId="3" fillId="0" borderId="26" xfId="55" applyNumberFormat="1" applyFont="1" applyFill="1" applyBorder="1" applyAlignment="1" applyProtection="1">
      <alignment horizontal="center" vertical="center" wrapText="1"/>
      <protection hidden="1" locked="0"/>
    </xf>
    <xf numFmtId="168" fontId="3" fillId="0" borderId="27" xfId="55" applyNumberFormat="1" applyFont="1" applyFill="1" applyBorder="1" applyAlignment="1" applyProtection="1">
      <alignment horizontal="center" vertical="center" wrapText="1"/>
      <protection hidden="1" locked="0"/>
    </xf>
    <xf numFmtId="169" fontId="10" fillId="0" borderId="19" xfId="55" applyNumberFormat="1" applyFont="1" applyFill="1" applyBorder="1" applyAlignment="1" applyProtection="1">
      <alignment horizontal="left" vertical="center"/>
      <protection hidden="1"/>
    </xf>
    <xf numFmtId="166" fontId="3" fillId="0" borderId="25" xfId="55" applyNumberFormat="1" applyFont="1" applyFill="1" applyBorder="1" applyAlignment="1" applyProtection="1">
      <alignment horizontal="center" vertical="center" wrapText="1"/>
      <protection hidden="1" locked="0"/>
    </xf>
    <xf numFmtId="166" fontId="3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170" fontId="70" fillId="0" borderId="0" xfId="55" applyNumberFormat="1" applyFont="1" applyFill="1" applyAlignment="1" applyProtection="1">
      <alignment horizontal="right"/>
      <protection hidden="1" locked="0"/>
    </xf>
    <xf numFmtId="169" fontId="20" fillId="0" borderId="19" xfId="55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 applyProtection="1">
      <alignment horizontal="center" vertical="center"/>
      <protection hidden="1" locked="0"/>
    </xf>
    <xf numFmtId="3" fontId="3" fillId="0" borderId="0" xfId="55" applyNumberFormat="1" applyFont="1" applyFill="1" applyAlignment="1" applyProtection="1">
      <alignment horizontal="left" vertical="center"/>
      <protection hidden="1" locked="0"/>
    </xf>
    <xf numFmtId="0" fontId="3" fillId="0" borderId="0" xfId="55" applyFont="1" applyFill="1" applyAlignment="1" applyProtection="1">
      <alignment horizontal="left" vertical="center"/>
      <protection hidden="1" locked="0"/>
    </xf>
    <xf numFmtId="49" fontId="10" fillId="0" borderId="15" xfId="55" applyNumberFormat="1" applyFont="1" applyFill="1" applyBorder="1" applyAlignment="1" applyProtection="1">
      <alignment horizontal="center"/>
      <protection hidden="1"/>
    </xf>
    <xf numFmtId="171" fontId="3" fillId="0" borderId="25" xfId="55" applyNumberFormat="1" applyFont="1" applyFill="1" applyBorder="1" applyAlignment="1" applyProtection="1">
      <alignment horizontal="center" vertical="center" wrapText="1"/>
      <protection hidden="1" locked="0"/>
    </xf>
    <xf numFmtId="171" fontId="3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3" fontId="22" fillId="0" borderId="0" xfId="55" applyNumberFormat="1" applyFont="1" applyFill="1" applyAlignment="1" applyProtection="1">
      <alignment horizontal="center" vertical="center"/>
      <protection hidden="1" locked="0"/>
    </xf>
    <xf numFmtId="169" fontId="11" fillId="0" borderId="19" xfId="55" applyNumberFormat="1" applyFont="1" applyFill="1" applyBorder="1" applyAlignment="1" applyProtection="1">
      <alignment horizontal="left" vertical="center"/>
      <protection hidden="1"/>
    </xf>
    <xf numFmtId="169" fontId="10" fillId="0" borderId="19" xfId="55" applyNumberFormat="1" applyFont="1" applyFill="1" applyBorder="1" applyAlignment="1" applyProtection="1">
      <alignment horizontal="left"/>
      <protection hidden="1"/>
    </xf>
    <xf numFmtId="169" fontId="20" fillId="0" borderId="19" xfId="55" applyNumberFormat="1" applyFont="1" applyFill="1" applyBorder="1" applyAlignment="1" applyProtection="1">
      <alignment horizontal="left"/>
      <protection hidden="1"/>
    </xf>
    <xf numFmtId="0" fontId="11" fillId="0" borderId="19" xfId="55" applyFont="1" applyFill="1" applyBorder="1" applyAlignment="1" applyProtection="1">
      <alignment horizontal="center" vertical="center" wrapText="1"/>
      <protection hidden="1"/>
    </xf>
    <xf numFmtId="0" fontId="3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168" fontId="3" fillId="0" borderId="25" xfId="55" applyNumberFormat="1" applyFont="1" applyFill="1" applyBorder="1" applyAlignment="1" applyProtection="1">
      <alignment horizontal="center" vertical="center" wrapText="1"/>
      <protection hidden="1" locked="0"/>
    </xf>
    <xf numFmtId="168" fontId="3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3" fontId="3" fillId="0" borderId="0" xfId="55" applyNumberFormat="1" applyFont="1" applyFill="1" applyAlignment="1" applyProtection="1">
      <alignment vertical="center"/>
      <protection hidden="1" locked="0"/>
    </xf>
    <xf numFmtId="0" fontId="3" fillId="0" borderId="0" xfId="55" applyFont="1" applyFill="1" applyAlignment="1" applyProtection="1">
      <alignment vertical="center"/>
      <protection hidden="1" locked="0"/>
    </xf>
    <xf numFmtId="169" fontId="72" fillId="0" borderId="19" xfId="55" applyNumberFormat="1" applyFont="1" applyFill="1" applyBorder="1" applyAlignment="1" applyProtection="1">
      <alignment horizontal="left" vertical="center"/>
      <protection hidden="1"/>
    </xf>
    <xf numFmtId="0" fontId="73" fillId="0" borderId="13" xfId="53" applyFont="1" applyFill="1" applyBorder="1" applyAlignment="1" applyProtection="1">
      <alignment horizontal="center" vertical="center"/>
      <protection hidden="1" locked="0"/>
    </xf>
    <xf numFmtId="166" fontId="72" fillId="0" borderId="25" xfId="55" applyNumberFormat="1" applyFont="1" applyFill="1" applyBorder="1" applyAlignment="1" applyProtection="1">
      <alignment horizontal="center" vertical="center" wrapText="1"/>
      <protection hidden="1" locked="0"/>
    </xf>
    <xf numFmtId="166" fontId="72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3" xfId="53" applyFont="1" applyFill="1" applyBorder="1" applyAlignment="1" applyProtection="1">
      <alignment horizontal="center"/>
      <protection hidden="1" locked="0"/>
    </xf>
    <xf numFmtId="169" fontId="74" fillId="0" borderId="19" xfId="53" applyNumberFormat="1" applyFont="1" applyFill="1" applyBorder="1" applyAlignment="1" applyProtection="1">
      <alignment horizontal="left" vertical="center"/>
      <protection hidden="1"/>
    </xf>
    <xf numFmtId="166" fontId="74" fillId="0" borderId="25" xfId="55" applyNumberFormat="1" applyFont="1" applyFill="1" applyBorder="1" applyAlignment="1" applyProtection="1">
      <alignment horizontal="center" vertical="center" wrapText="1"/>
      <protection hidden="1" locked="0"/>
    </xf>
    <xf numFmtId="166" fontId="74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169" fontId="73" fillId="0" borderId="19" xfId="53" applyNumberFormat="1" applyFont="1" applyFill="1" applyBorder="1" applyAlignment="1" applyProtection="1">
      <alignment horizontal="left" vertical="center"/>
      <protection hidden="1"/>
    </xf>
    <xf numFmtId="0" fontId="73" fillId="0" borderId="13" xfId="53" applyFont="1" applyFill="1" applyBorder="1" applyAlignment="1" applyProtection="1">
      <alignment horizontal="center" vertical="center"/>
      <protection hidden="1" locked="0"/>
    </xf>
    <xf numFmtId="166" fontId="73" fillId="0" borderId="25" xfId="55" applyNumberFormat="1" applyFont="1" applyFill="1" applyBorder="1" applyAlignment="1" applyProtection="1">
      <alignment horizontal="center" vertical="center" wrapText="1"/>
      <protection hidden="1" locked="0"/>
    </xf>
    <xf numFmtId="169" fontId="73" fillId="0" borderId="19" xfId="53" applyNumberFormat="1" applyFont="1" applyFill="1" applyBorder="1" applyAlignment="1" applyProtection="1">
      <alignment horizontal="left"/>
      <protection hidden="1"/>
    </xf>
    <xf numFmtId="0" fontId="73" fillId="0" borderId="13" xfId="53" applyFont="1" applyFill="1" applyBorder="1" applyAlignment="1" applyProtection="1">
      <alignment horizontal="center"/>
      <protection hidden="1" locked="0"/>
    </xf>
    <xf numFmtId="166" fontId="73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3" fontId="3" fillId="0" borderId="0" xfId="55" applyNumberFormat="1" applyFont="1" applyFill="1" applyAlignment="1" applyProtection="1">
      <alignment horizontal="left"/>
      <protection hidden="1" locked="0"/>
    </xf>
    <xf numFmtId="0" fontId="10" fillId="0" borderId="0" xfId="55" applyFont="1" applyFill="1" applyAlignment="1" applyProtection="1">
      <alignment horizontal="left"/>
      <protection hidden="1" locked="0"/>
    </xf>
    <xf numFmtId="0" fontId="10" fillId="0" borderId="0" xfId="55" applyFont="1" applyFill="1" applyBorder="1" applyAlignment="1" applyProtection="1">
      <alignment horizontal="left"/>
      <protection hidden="1" locked="0"/>
    </xf>
    <xf numFmtId="3" fontId="10" fillId="0" borderId="0" xfId="55" applyNumberFormat="1" applyFont="1" applyFill="1" applyAlignment="1" applyProtection="1">
      <alignment horizontal="left"/>
      <protection hidden="1" locked="0"/>
    </xf>
    <xf numFmtId="0" fontId="24" fillId="0" borderId="19" xfId="53" applyFont="1" applyBorder="1" applyAlignment="1">
      <alignment wrapText="1"/>
      <protection/>
    </xf>
    <xf numFmtId="169" fontId="10" fillId="0" borderId="19" xfId="53" applyNumberFormat="1" applyFont="1" applyFill="1" applyBorder="1" applyAlignment="1" applyProtection="1">
      <alignment horizontal="left" wrapText="1" indent="1"/>
      <protection hidden="1"/>
    </xf>
    <xf numFmtId="169" fontId="73" fillId="0" borderId="19" xfId="53" applyNumberFormat="1" applyFont="1" applyFill="1" applyBorder="1" applyAlignment="1" applyProtection="1">
      <alignment horizontal="left" wrapText="1" indent="1"/>
      <protection hidden="1"/>
    </xf>
    <xf numFmtId="169" fontId="10" fillId="0" borderId="19" xfId="53" applyNumberFormat="1" applyFont="1" applyFill="1" applyBorder="1" applyAlignment="1" applyProtection="1">
      <alignment horizontal="left" indent="1"/>
      <protection hidden="1"/>
    </xf>
    <xf numFmtId="172" fontId="3" fillId="0" borderId="25" xfId="55" applyNumberFormat="1" applyFont="1" applyFill="1" applyBorder="1" applyAlignment="1" applyProtection="1">
      <alignment horizontal="right" vertical="center" wrapText="1"/>
      <protection hidden="1" locked="0"/>
    </xf>
    <xf numFmtId="172" fontId="3" fillId="0" borderId="11" xfId="55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4" xfId="55" applyFont="1" applyFill="1" applyBorder="1" applyAlignment="1" applyProtection="1">
      <alignment horizontal="center"/>
      <protection hidden="1"/>
    </xf>
    <xf numFmtId="169" fontId="10" fillId="0" borderId="28" xfId="55" applyNumberFormat="1" applyFont="1" applyFill="1" applyBorder="1" applyAlignment="1" applyProtection="1">
      <alignment horizontal="left"/>
      <protection hidden="1"/>
    </xf>
    <xf numFmtId="0" fontId="10" fillId="0" borderId="29" xfId="53" applyFont="1" applyFill="1" applyBorder="1" applyAlignment="1" applyProtection="1">
      <alignment horizontal="center"/>
      <protection hidden="1" locked="0"/>
    </xf>
    <xf numFmtId="166" fontId="3" fillId="0" borderId="30" xfId="55" applyNumberFormat="1" applyFont="1" applyFill="1" applyBorder="1" applyAlignment="1" applyProtection="1">
      <alignment horizontal="center" vertical="center" wrapText="1"/>
      <protection hidden="1" locked="0"/>
    </xf>
    <xf numFmtId="166" fontId="3" fillId="0" borderId="12" xfId="55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0" xfId="53" applyFont="1" applyFill="1" applyBorder="1" applyAlignment="1" applyProtection="1">
      <alignment horizontal="center"/>
      <protection hidden="1" locked="0"/>
    </xf>
    <xf numFmtId="168" fontId="3" fillId="0" borderId="0" xfId="55" applyNumberFormat="1" applyFont="1" applyProtection="1">
      <alignment/>
      <protection hidden="1"/>
    </xf>
    <xf numFmtId="3" fontId="3" fillId="0" borderId="0" xfId="55" applyNumberFormat="1" applyFont="1" applyProtection="1">
      <alignment/>
      <protection hidden="1" locked="0"/>
    </xf>
    <xf numFmtId="0" fontId="3" fillId="0" borderId="0" xfId="55" applyFont="1" applyProtection="1">
      <alignment/>
      <protection hidden="1" locked="0"/>
    </xf>
    <xf numFmtId="3" fontId="3" fillId="0" borderId="0" xfId="55" applyNumberFormat="1" applyFont="1" applyBorder="1" applyProtection="1">
      <alignment/>
      <protection hidden="1" locked="0"/>
    </xf>
    <xf numFmtId="0" fontId="3" fillId="0" borderId="0" xfId="55" applyFont="1" applyBorder="1" applyProtection="1">
      <alignment/>
      <protection hidden="1" locked="0"/>
    </xf>
    <xf numFmtId="0" fontId="5" fillId="0" borderId="0" xfId="55" applyFont="1" applyProtection="1">
      <alignment/>
      <protection hidden="1"/>
    </xf>
    <xf numFmtId="0" fontId="3" fillId="0" borderId="0" xfId="55" applyFont="1" applyProtection="1">
      <alignment/>
      <protection hidden="1"/>
    </xf>
    <xf numFmtId="0" fontId="17" fillId="0" borderId="0" xfId="55" applyFont="1" applyAlignment="1" applyProtection="1">
      <alignment horizontal="left"/>
      <protection hidden="1" locked="0"/>
    </xf>
    <xf numFmtId="0" fontId="5" fillId="0" borderId="0" xfId="55" applyFont="1" applyProtection="1">
      <alignment/>
      <protection hidden="1" locked="0"/>
    </xf>
    <xf numFmtId="3" fontId="5" fillId="0" borderId="0" xfId="55" applyNumberFormat="1" applyFont="1" applyProtection="1">
      <alignment/>
      <protection hidden="1" locked="0"/>
    </xf>
    <xf numFmtId="0" fontId="18" fillId="0" borderId="0" xfId="55" applyFont="1" applyProtection="1">
      <alignment/>
      <protection hidden="1" locked="0"/>
    </xf>
    <xf numFmtId="0" fontId="5" fillId="0" borderId="0" xfId="55" applyFont="1" applyAlignment="1" applyProtection="1">
      <alignment horizontal="left"/>
      <protection hidden="1"/>
    </xf>
    <xf numFmtId="0" fontId="5" fillId="0" borderId="0" xfId="55" applyFont="1" applyAlignment="1" applyProtection="1">
      <alignment horizontal="center"/>
      <protection hidden="1"/>
    </xf>
    <xf numFmtId="0" fontId="6" fillId="0" borderId="0" xfId="55" applyFont="1" applyProtection="1">
      <alignment/>
      <protection hidden="1"/>
    </xf>
    <xf numFmtId="0" fontId="6" fillId="0" borderId="0" xfId="55" applyFont="1" applyProtection="1">
      <alignment/>
      <protection hidden="1" locked="0"/>
    </xf>
    <xf numFmtId="0" fontId="18" fillId="0" borderId="0" xfId="55" applyFont="1" applyProtection="1">
      <alignment/>
      <protection hidden="1"/>
    </xf>
    <xf numFmtId="0" fontId="18" fillId="0" borderId="0" xfId="55" applyFont="1" applyProtection="1">
      <alignment/>
      <protection hidden="1" locked="0"/>
    </xf>
    <xf numFmtId="0" fontId="18" fillId="0" borderId="0" xfId="55" applyFont="1" applyAlignment="1" applyProtection="1">
      <alignment horizontal="center"/>
      <protection hidden="1"/>
    </xf>
    <xf numFmtId="3" fontId="18" fillId="0" borderId="0" xfId="55" applyNumberFormat="1" applyFont="1" applyProtection="1">
      <alignment/>
      <protection hidden="1" locked="0"/>
    </xf>
    <xf numFmtId="0" fontId="26" fillId="0" borderId="19" xfId="54" applyFont="1" applyBorder="1" applyAlignment="1" applyProtection="1">
      <alignment vertical="center"/>
      <protection/>
    </xf>
    <xf numFmtId="0" fontId="27" fillId="0" borderId="10" xfId="54" applyFont="1" applyBorder="1" applyAlignment="1" applyProtection="1">
      <alignment horizontal="center"/>
      <protection/>
    </xf>
    <xf numFmtId="0" fontId="3" fillId="0" borderId="0" xfId="54" applyFont="1" applyAlignme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27" fillId="0" borderId="0" xfId="54" applyFont="1" applyAlignment="1" applyProtection="1">
      <alignment/>
      <protection/>
    </xf>
    <xf numFmtId="0" fontId="27" fillId="0" borderId="0" xfId="54" applyFont="1" applyAlignment="1" applyProtection="1">
      <alignment horizontal="left"/>
      <protection/>
    </xf>
    <xf numFmtId="49" fontId="27" fillId="0" borderId="11" xfId="54" applyNumberFormat="1" applyFont="1" applyBorder="1" applyAlignment="1" applyProtection="1">
      <alignment horizontal="center"/>
      <protection/>
    </xf>
    <xf numFmtId="49" fontId="27" fillId="0" borderId="0" xfId="54" applyNumberFormat="1" applyFont="1" applyAlignment="1" applyProtection="1">
      <alignment horizontal="left"/>
      <protection/>
    </xf>
    <xf numFmtId="49" fontId="27" fillId="0" borderId="0" xfId="54" applyNumberFormat="1" applyFont="1" applyAlignment="1" applyProtection="1">
      <alignment horizontal="left" vertical="top"/>
      <protection/>
    </xf>
    <xf numFmtId="49" fontId="27" fillId="0" borderId="19" xfId="54" applyNumberFormat="1" applyFont="1" applyBorder="1" applyAlignment="1" applyProtection="1">
      <alignment vertical="center"/>
      <protection/>
    </xf>
    <xf numFmtId="49" fontId="27" fillId="0" borderId="31" xfId="54" applyNumberFormat="1" applyFont="1" applyBorder="1" applyAlignment="1" applyProtection="1">
      <alignment horizontal="center" vertical="center"/>
      <protection/>
    </xf>
    <xf numFmtId="49" fontId="27" fillId="0" borderId="12" xfId="54" applyNumberFormat="1" applyFont="1" applyBorder="1" applyAlignment="1" applyProtection="1">
      <alignment horizontal="center"/>
      <protection/>
    </xf>
    <xf numFmtId="0" fontId="27" fillId="0" borderId="0" xfId="54" applyFont="1" applyAlignment="1" applyProtection="1">
      <alignment horizontal="right"/>
      <protection/>
    </xf>
    <xf numFmtId="0" fontId="7" fillId="0" borderId="0" xfId="54" applyFont="1" applyAlignment="1" applyProtection="1">
      <alignment horizontal="right"/>
      <protection/>
    </xf>
    <xf numFmtId="49" fontId="27" fillId="0" borderId="0" xfId="54" applyNumberFormat="1" applyFont="1" applyAlignment="1" applyProtection="1">
      <alignment wrapText="1"/>
      <protection/>
    </xf>
    <xf numFmtId="49" fontId="27" fillId="0" borderId="0" xfId="54" applyNumberFormat="1" applyFont="1" applyAlignment="1" applyProtection="1">
      <alignment horizontal="left" vertical="top" wrapText="1"/>
      <protection/>
    </xf>
    <xf numFmtId="49" fontId="27" fillId="0" borderId="10" xfId="54" applyNumberFormat="1" applyFont="1" applyBorder="1" applyAlignment="1" applyProtection="1">
      <alignment horizontal="center"/>
      <protection/>
    </xf>
    <xf numFmtId="0" fontId="18" fillId="0" borderId="10" xfId="54" applyFont="1" applyBorder="1" applyAlignment="1" applyProtection="1">
      <alignment horizontal="center" vertical="center"/>
      <protection/>
    </xf>
    <xf numFmtId="0" fontId="18" fillId="0" borderId="32" xfId="54" applyFont="1" applyBorder="1" applyAlignment="1" applyProtection="1">
      <alignment horizontal="center" vertical="center" wrapText="1"/>
      <protection/>
    </xf>
    <xf numFmtId="0" fontId="18" fillId="0" borderId="33" xfId="54" applyFont="1" applyBorder="1" applyAlignment="1" applyProtection="1">
      <alignment horizontal="center" vertical="center"/>
      <protection/>
    </xf>
    <xf numFmtId="0" fontId="18" fillId="0" borderId="10" xfId="54" applyFont="1" applyBorder="1" applyAlignment="1" applyProtection="1">
      <alignment horizontal="center" vertical="center" wrapText="1"/>
      <protection/>
    </xf>
    <xf numFmtId="0" fontId="18" fillId="0" borderId="33" xfId="54" applyFont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vertical="center"/>
      <protection/>
    </xf>
    <xf numFmtId="0" fontId="5" fillId="0" borderId="12" xfId="54" applyFont="1" applyBorder="1" applyAlignment="1" applyProtection="1">
      <alignment horizontal="center" vertical="center"/>
      <protection/>
    </xf>
    <xf numFmtId="0" fontId="5" fillId="0" borderId="34" xfId="54" applyFont="1" applyBorder="1" applyAlignment="1" applyProtection="1">
      <alignment horizontal="center" vertical="center"/>
      <protection/>
    </xf>
    <xf numFmtId="0" fontId="5" fillId="0" borderId="35" xfId="54" applyFont="1" applyBorder="1" applyAlignment="1" applyProtection="1">
      <alignment horizontal="center" vertical="center"/>
      <protection/>
    </xf>
    <xf numFmtId="3" fontId="5" fillId="0" borderId="12" xfId="54" applyNumberFormat="1" applyFont="1" applyBorder="1" applyAlignment="1" applyProtection="1">
      <alignment horizontal="center" vertical="center"/>
      <protection/>
    </xf>
    <xf numFmtId="3" fontId="5" fillId="33" borderId="36" xfId="54" applyNumberFormat="1" applyFont="1" applyFill="1" applyBorder="1" applyAlignment="1" applyProtection="1">
      <alignment horizontal="center" vertical="center"/>
      <protection/>
    </xf>
    <xf numFmtId="3" fontId="5" fillId="33" borderId="12" xfId="54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Alignment="1" applyProtection="1">
      <alignment horizontal="center" vertical="center"/>
      <protection/>
    </xf>
    <xf numFmtId="0" fontId="3" fillId="0" borderId="27" xfId="54" applyFont="1" applyBorder="1" applyAlignment="1" applyProtection="1">
      <alignment horizontal="center"/>
      <protection/>
    </xf>
    <xf numFmtId="0" fontId="3" fillId="0" borderId="37" xfId="54" applyFont="1" applyBorder="1" applyAlignment="1" applyProtection="1">
      <alignment horizontal="center"/>
      <protection/>
    </xf>
    <xf numFmtId="0" fontId="26" fillId="0" borderId="38" xfId="54" applyFont="1" applyBorder="1" applyAlignment="1" applyProtection="1">
      <alignment horizontal="center"/>
      <protection/>
    </xf>
    <xf numFmtId="173" fontId="27" fillId="0" borderId="10" xfId="54" applyNumberFormat="1" applyFont="1" applyBorder="1" applyAlignment="1" applyProtection="1">
      <alignment horizontal="center"/>
      <protection/>
    </xf>
    <xf numFmtId="173" fontId="27" fillId="0" borderId="32" xfId="54" applyNumberFormat="1" applyFont="1" applyBorder="1" applyAlignment="1" applyProtection="1">
      <alignment horizontal="center"/>
      <protection/>
    </xf>
    <xf numFmtId="0" fontId="3" fillId="0" borderId="11" xfId="54" applyFont="1" applyBorder="1" applyAlignment="1" applyProtection="1">
      <alignment horizontal="center"/>
      <protection/>
    </xf>
    <xf numFmtId="0" fontId="3" fillId="0" borderId="39" xfId="54" applyFont="1" applyBorder="1" applyAlignment="1" applyProtection="1">
      <alignment horizontal="center"/>
      <protection/>
    </xf>
    <xf numFmtId="169" fontId="28" fillId="0" borderId="0" xfId="54" applyNumberFormat="1" applyFont="1" applyAlignment="1" applyProtection="1">
      <alignment horizontal="left" vertical="center" indent="1"/>
      <protection/>
    </xf>
    <xf numFmtId="166" fontId="28" fillId="0" borderId="11" xfId="54" applyNumberFormat="1" applyFont="1" applyBorder="1" applyAlignment="1" applyProtection="1">
      <alignment horizontal="center" vertical="center" wrapText="1"/>
      <protection/>
    </xf>
    <xf numFmtId="169" fontId="28" fillId="0" borderId="0" xfId="54" applyNumberFormat="1" applyFont="1" applyAlignment="1" applyProtection="1">
      <alignment horizontal="left" indent="4"/>
      <protection/>
    </xf>
    <xf numFmtId="169" fontId="28" fillId="0" borderId="0" xfId="54" applyNumberFormat="1" applyFont="1" applyAlignment="1" applyProtection="1">
      <alignment horizontal="left" vertical="center" indent="6"/>
      <protection/>
    </xf>
    <xf numFmtId="169" fontId="3" fillId="0" borderId="39" xfId="54" applyNumberFormat="1" applyFont="1" applyBorder="1" applyAlignment="1" applyProtection="1">
      <alignment horizontal="center"/>
      <protection/>
    </xf>
    <xf numFmtId="16" fontId="3" fillId="0" borderId="39" xfId="54" applyNumberFormat="1" applyFont="1" applyBorder="1" applyAlignment="1" applyProtection="1">
      <alignment horizontal="center"/>
      <protection/>
    </xf>
    <xf numFmtId="169" fontId="28" fillId="0" borderId="0" xfId="54" applyNumberFormat="1" applyFont="1" applyAlignment="1" applyProtection="1">
      <alignment horizontal="left" vertical="center" indent="3"/>
      <protection/>
    </xf>
    <xf numFmtId="169" fontId="28" fillId="0" borderId="0" xfId="54" applyNumberFormat="1" applyFont="1" applyAlignment="1" applyProtection="1">
      <alignment horizontal="left" vertical="center" indent="5"/>
      <protection/>
    </xf>
    <xf numFmtId="169" fontId="28" fillId="33" borderId="0" xfId="54" applyNumberFormat="1" applyFont="1" applyFill="1" applyAlignment="1" applyProtection="1">
      <alignment horizontal="left" vertical="center" indent="5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39" xfId="54" applyFont="1" applyBorder="1" applyAlignment="1" applyProtection="1">
      <alignment horizontal="center" vertical="center"/>
      <protection/>
    </xf>
    <xf numFmtId="169" fontId="28" fillId="0" borderId="0" xfId="54" applyNumberFormat="1" applyFont="1" applyAlignment="1" applyProtection="1">
      <alignment horizontal="left" vertical="center" wrapText="1" indent="5"/>
      <protection/>
    </xf>
    <xf numFmtId="0" fontId="26" fillId="0" borderId="0" xfId="54" applyFont="1" applyAlignment="1" applyProtection="1">
      <alignment horizontal="center"/>
      <protection/>
    </xf>
    <xf numFmtId="169" fontId="28" fillId="0" borderId="0" xfId="54" applyNumberFormat="1" applyFont="1" applyAlignment="1" applyProtection="1">
      <alignment/>
      <protection/>
    </xf>
    <xf numFmtId="169" fontId="28" fillId="0" borderId="0" xfId="54" applyNumberFormat="1" applyFont="1" applyAlignment="1" applyProtection="1">
      <alignment vertical="center"/>
      <protection/>
    </xf>
    <xf numFmtId="169" fontId="28" fillId="0" borderId="0" xfId="54" applyNumberFormat="1" applyFont="1" applyAlignment="1" applyProtection="1">
      <alignment horizontal="left" indent="1"/>
      <protection/>
    </xf>
    <xf numFmtId="0" fontId="28" fillId="0" borderId="0" xfId="54" applyFont="1" applyAlignment="1" applyProtection="1">
      <alignment horizontal="left" wrapText="1" indent="1"/>
      <protection/>
    </xf>
    <xf numFmtId="166" fontId="28" fillId="0" borderId="31" xfId="54" applyNumberFormat="1" applyFont="1" applyBorder="1" applyAlignment="1" applyProtection="1">
      <alignment horizontal="center" vertical="center" wrapText="1"/>
      <protection/>
    </xf>
    <xf numFmtId="169" fontId="28" fillId="0" borderId="0" xfId="54" applyNumberFormat="1" applyFont="1" applyAlignment="1" applyProtection="1">
      <alignment horizontal="left" indent="2"/>
      <protection/>
    </xf>
    <xf numFmtId="169" fontId="28" fillId="0" borderId="0" xfId="54" applyNumberFormat="1" applyFont="1" applyAlignment="1" applyProtection="1">
      <alignment horizontal="left" indent="5"/>
      <protection/>
    </xf>
    <xf numFmtId="169" fontId="28" fillId="0" borderId="0" xfId="54" applyNumberFormat="1" applyFont="1" applyAlignment="1" applyProtection="1">
      <alignment horizontal="left" indent="3"/>
      <protection/>
    </xf>
    <xf numFmtId="0" fontId="3" fillId="0" borderId="12" xfId="54" applyFont="1" applyBorder="1" applyAlignment="1" applyProtection="1">
      <alignment horizontal="center"/>
      <protection/>
    </xf>
    <xf numFmtId="0" fontId="3" fillId="0" borderId="34" xfId="54" applyFont="1" applyBorder="1" applyAlignment="1" applyProtection="1">
      <alignment horizontal="center"/>
      <protection/>
    </xf>
    <xf numFmtId="169" fontId="28" fillId="0" borderId="40" xfId="54" applyNumberFormat="1" applyFont="1" applyBorder="1" applyAlignment="1" applyProtection="1">
      <alignment/>
      <protection/>
    </xf>
    <xf numFmtId="166" fontId="28" fillId="0" borderId="12" xfId="54" applyNumberFormat="1" applyFont="1" applyBorder="1" applyAlignment="1" applyProtection="1">
      <alignment horizontal="center" vertical="center" wrapText="1"/>
      <protection/>
    </xf>
    <xf numFmtId="169" fontId="27" fillId="0" borderId="0" xfId="54" applyNumberFormat="1" applyFont="1" applyAlignment="1" applyProtection="1">
      <alignment/>
      <protection/>
    </xf>
    <xf numFmtId="3" fontId="27" fillId="0" borderId="0" xfId="54" applyNumberFormat="1" applyFont="1" applyAlignment="1" applyProtection="1">
      <alignment horizontal="center" vertical="center" wrapText="1"/>
      <protection/>
    </xf>
    <xf numFmtId="169" fontId="3" fillId="0" borderId="0" xfId="54" applyNumberFormat="1" applyFont="1" applyAlignment="1" applyProtection="1">
      <alignment/>
      <protection/>
    </xf>
    <xf numFmtId="3" fontId="3" fillId="0" borderId="0" xfId="54" applyNumberFormat="1" applyFont="1" applyAlignment="1" applyProtection="1">
      <alignment horizontal="center" vertical="center" wrapText="1"/>
      <protection/>
    </xf>
    <xf numFmtId="3" fontId="3" fillId="33" borderId="0" xfId="54" applyNumberFormat="1" applyFont="1" applyFill="1" applyAlignment="1" applyProtection="1">
      <alignment horizontal="center" vertical="center" wrapText="1"/>
      <protection/>
    </xf>
    <xf numFmtId="0" fontId="18" fillId="0" borderId="10" xfId="54" applyFont="1" applyBorder="1" applyAlignment="1" applyProtection="1">
      <alignment horizontal="center"/>
      <protection/>
    </xf>
    <xf numFmtId="0" fontId="18" fillId="0" borderId="32" xfId="54" applyFont="1" applyBorder="1" applyAlignment="1" applyProtection="1">
      <alignment horizontal="center"/>
      <protection/>
    </xf>
    <xf numFmtId="0" fontId="18" fillId="0" borderId="41" xfId="54" applyFont="1" applyBorder="1" applyAlignment="1" applyProtection="1">
      <alignment horizontal="center" vertical="center"/>
      <protection/>
    </xf>
    <xf numFmtId="0" fontId="18" fillId="33" borderId="10" xfId="54" applyFont="1" applyFill="1" applyBorder="1" applyAlignment="1" applyProtection="1">
      <alignment horizontal="center" vertical="center" wrapText="1"/>
      <protection/>
    </xf>
    <xf numFmtId="0" fontId="18" fillId="33" borderId="32" xfId="54" applyFont="1" applyFill="1" applyBorder="1" applyAlignment="1" applyProtection="1">
      <alignment horizontal="center" vertical="center" wrapText="1"/>
      <protection/>
    </xf>
    <xf numFmtId="3" fontId="5" fillId="33" borderId="34" xfId="54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Alignment="1" applyProtection="1">
      <alignment/>
      <protection/>
    </xf>
    <xf numFmtId="3" fontId="27" fillId="0" borderId="10" xfId="54" applyNumberFormat="1" applyFont="1" applyBorder="1" applyAlignment="1" applyProtection="1">
      <alignment horizontal="center" vertical="center" wrapText="1"/>
      <protection/>
    </xf>
    <xf numFmtId="3" fontId="27" fillId="33" borderId="10" xfId="54" applyNumberFormat="1" applyFont="1" applyFill="1" applyBorder="1" applyAlignment="1" applyProtection="1">
      <alignment horizontal="center" vertical="center" wrapText="1"/>
      <protection/>
    </xf>
    <xf numFmtId="3" fontId="27" fillId="33" borderId="32" xfId="54" applyNumberFormat="1" applyFont="1" applyFill="1" applyBorder="1" applyAlignment="1" applyProtection="1">
      <alignment horizontal="center" vertical="center" wrapText="1"/>
      <protection/>
    </xf>
    <xf numFmtId="169" fontId="28" fillId="0" borderId="15" xfId="54" applyNumberFormat="1" applyFont="1" applyBorder="1" applyAlignment="1" applyProtection="1">
      <alignment/>
      <protection/>
    </xf>
    <xf numFmtId="0" fontId="28" fillId="0" borderId="0" xfId="54" applyFont="1" applyAlignment="1" applyProtection="1">
      <alignment/>
      <protection/>
    </xf>
    <xf numFmtId="166" fontId="28" fillId="33" borderId="11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54" applyFont="1" applyAlignment="1" applyProtection="1">
      <alignment horizontal="center" vertical="center"/>
      <protection/>
    </xf>
    <xf numFmtId="166" fontId="28" fillId="0" borderId="11" xfId="54" applyNumberFormat="1" applyFont="1" applyBorder="1" applyAlignment="1" applyProtection="1">
      <alignment horizontal="center" vertical="center"/>
      <protection/>
    </xf>
    <xf numFmtId="166" fontId="28" fillId="0" borderId="11" xfId="54" applyNumberFormat="1" applyFont="1" applyBorder="1" applyAlignment="1" applyProtection="1">
      <alignment horizontal="center"/>
      <protection/>
    </xf>
    <xf numFmtId="174" fontId="3" fillId="0" borderId="0" xfId="54" applyNumberFormat="1" applyFont="1" applyAlignment="1" applyProtection="1">
      <alignment horizontal="center" vertical="center" wrapText="1"/>
      <protection/>
    </xf>
    <xf numFmtId="173" fontId="3" fillId="0" borderId="0" xfId="54" applyNumberFormat="1" applyFont="1" applyAlignment="1" applyProtection="1">
      <alignment horizontal="center" vertical="center" wrapText="1"/>
      <protection/>
    </xf>
    <xf numFmtId="175" fontId="3" fillId="0" borderId="0" xfId="54" applyNumberFormat="1" applyFont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left"/>
      <protection/>
    </xf>
    <xf numFmtId="0" fontId="4" fillId="0" borderId="0" xfId="54" applyFont="1" applyAlignment="1" applyProtection="1">
      <alignment horizontal="right" vertical="top"/>
      <protection/>
    </xf>
    <xf numFmtId="0" fontId="18" fillId="0" borderId="0" xfId="54" applyFont="1" applyAlignment="1" applyProtection="1">
      <alignment/>
      <protection/>
    </xf>
    <xf numFmtId="0" fontId="18" fillId="0" borderId="0" xfId="54" applyFont="1" applyAlignment="1" applyProtection="1">
      <alignment horizontal="left"/>
      <protection/>
    </xf>
    <xf numFmtId="0" fontId="63" fillId="0" borderId="0" xfId="54">
      <alignment/>
      <protection/>
    </xf>
    <xf numFmtId="0" fontId="11" fillId="0" borderId="0" xfId="55" applyFont="1" applyFill="1" applyBorder="1" applyAlignment="1" applyProtection="1">
      <alignment horizontal="center"/>
      <protection hidden="1"/>
    </xf>
    <xf numFmtId="0" fontId="27" fillId="0" borderId="0" xfId="54" applyFont="1" applyAlignment="1" applyProtection="1">
      <alignment horizontal="left" vertical="top"/>
      <protection/>
    </xf>
    <xf numFmtId="0" fontId="28" fillId="0" borderId="0" xfId="54" applyFont="1" applyBorder="1" applyAlignment="1" applyProtection="1">
      <alignment horizontal="left" vertical="center"/>
      <protection/>
    </xf>
    <xf numFmtId="0" fontId="4" fillId="0" borderId="0" xfId="54" applyFont="1" applyBorder="1" applyAlignment="1" applyProtection="1">
      <alignment horizontal="left" vertical="top" wrapText="1"/>
      <protection/>
    </xf>
    <xf numFmtId="0" fontId="27" fillId="0" borderId="0" xfId="54" applyFont="1" applyBorder="1" applyAlignment="1" applyProtection="1">
      <alignment horizontal="left" vertical="top" wrapText="1"/>
      <protection/>
    </xf>
    <xf numFmtId="0" fontId="27" fillId="0" borderId="0" xfId="54" applyFont="1" applyAlignment="1" applyProtection="1">
      <alignment horizontal="left" vertical="top"/>
      <protection/>
    </xf>
    <xf numFmtId="0" fontId="26" fillId="0" borderId="0" xfId="54" applyFont="1" applyBorder="1" applyAlignment="1" applyProtection="1">
      <alignment horizontal="center" vertical="center"/>
      <protection/>
    </xf>
    <xf numFmtId="0" fontId="28" fillId="0" borderId="0" xfId="54" applyFont="1" applyBorder="1" applyAlignment="1" applyProtection="1">
      <alignment horizontal="center"/>
      <protection/>
    </xf>
    <xf numFmtId="0" fontId="5" fillId="0" borderId="0" xfId="55" applyFont="1" applyBorder="1" applyAlignment="1" applyProtection="1">
      <alignment horizontal="left"/>
      <protection hidden="1"/>
    </xf>
    <xf numFmtId="0" fontId="5" fillId="0" borderId="0" xfId="55" applyFont="1" applyAlignment="1" applyProtection="1">
      <alignment horizontal="left" vertical="top"/>
      <protection hidden="1" locked="0"/>
    </xf>
    <xf numFmtId="0" fontId="17" fillId="0" borderId="0" xfId="55" applyFont="1" applyAlignment="1" applyProtection="1">
      <alignment horizontal="right"/>
      <protection hidden="1"/>
    </xf>
    <xf numFmtId="14" fontId="3" fillId="34" borderId="0" xfId="55" applyNumberFormat="1" applyFont="1" applyFill="1" applyAlignment="1" applyProtection="1">
      <alignment horizontal="left" vertical="top"/>
      <protection hidden="1" locked="0"/>
    </xf>
    <xf numFmtId="0" fontId="6" fillId="0" borderId="0" xfId="55" applyFont="1" applyAlignment="1" applyProtection="1">
      <alignment horizontal="left"/>
      <protection hidden="1" locked="0"/>
    </xf>
    <xf numFmtId="49" fontId="3" fillId="0" borderId="31" xfId="55" applyNumberFormat="1" applyFont="1" applyBorder="1" applyAlignment="1" applyProtection="1">
      <alignment horizontal="center"/>
      <protection hidden="1"/>
    </xf>
    <xf numFmtId="49" fontId="3" fillId="0" borderId="27" xfId="55" applyNumberFormat="1" applyFont="1" applyBorder="1" applyAlignment="1" applyProtection="1">
      <alignment horizontal="center"/>
      <protection hidden="1"/>
    </xf>
    <xf numFmtId="0" fontId="12" fillId="0" borderId="18" xfId="55" applyFont="1" applyFill="1" applyBorder="1" applyAlignment="1" applyProtection="1">
      <alignment horizontal="center" vertical="top" wrapText="1"/>
      <protection hidden="1"/>
    </xf>
    <xf numFmtId="0" fontId="12" fillId="0" borderId="14" xfId="55" applyFont="1" applyFill="1" applyBorder="1" applyAlignment="1" applyProtection="1">
      <alignment horizontal="center" vertical="top" wrapText="1"/>
      <protection hidden="1"/>
    </xf>
    <xf numFmtId="0" fontId="10" fillId="0" borderId="18" xfId="55" applyFont="1" applyFill="1" applyBorder="1" applyAlignment="1" applyProtection="1">
      <alignment horizontal="center" vertical="top"/>
      <protection hidden="1"/>
    </xf>
    <xf numFmtId="0" fontId="10" fillId="0" borderId="14" xfId="55" applyFont="1" applyFill="1" applyBorder="1" applyAlignment="1" applyProtection="1">
      <alignment horizontal="center" vertical="top"/>
      <protection hidden="1"/>
    </xf>
    <xf numFmtId="0" fontId="14" fillId="0" borderId="18" xfId="53" applyFont="1" applyFill="1" applyBorder="1" applyAlignment="1" applyProtection="1">
      <alignment horizontal="center" vertical="top" wrapText="1"/>
      <protection hidden="1" locked="0"/>
    </xf>
    <xf numFmtId="0" fontId="14" fillId="0" borderId="14" xfId="53" applyFont="1" applyFill="1" applyBorder="1" applyAlignment="1" applyProtection="1">
      <alignment horizontal="center" vertical="top" wrapText="1"/>
      <protection hidden="1" locked="0"/>
    </xf>
    <xf numFmtId="0" fontId="10" fillId="0" borderId="18" xfId="55" applyFont="1" applyFill="1" applyBorder="1" applyAlignment="1" applyProtection="1">
      <alignment horizontal="center" vertical="top" wrapText="1"/>
      <protection hidden="1"/>
    </xf>
    <xf numFmtId="0" fontId="10" fillId="0" borderId="14" xfId="55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GC-2 2009 FS 01.03.10_v.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" name="Text 219"/>
        <xdr:cNvSpPr txBox="1">
          <a:spLocks noChangeArrowheads="1"/>
        </xdr:cNvSpPr>
      </xdr:nvSpPr>
      <xdr:spPr>
        <a:xfrm>
          <a:off x="9344025" y="1309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" name="Text 219"/>
        <xdr:cNvSpPr txBox="1">
          <a:spLocks noChangeArrowheads="1"/>
        </xdr:cNvSpPr>
      </xdr:nvSpPr>
      <xdr:spPr>
        <a:xfrm>
          <a:off x="9344025" y="1309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3" name="Text 219"/>
        <xdr:cNvSpPr txBox="1">
          <a:spLocks noChangeArrowheads="1"/>
        </xdr:cNvSpPr>
      </xdr:nvSpPr>
      <xdr:spPr>
        <a:xfrm>
          <a:off x="9344025" y="1309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4" name="Text 219"/>
        <xdr:cNvSpPr txBox="1">
          <a:spLocks noChangeArrowheads="1"/>
        </xdr:cNvSpPr>
      </xdr:nvSpPr>
      <xdr:spPr>
        <a:xfrm>
          <a:off x="9344025" y="1309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5" name="Text 219"/>
        <xdr:cNvSpPr txBox="1">
          <a:spLocks noChangeArrowheads="1"/>
        </xdr:cNvSpPr>
      </xdr:nvSpPr>
      <xdr:spPr>
        <a:xfrm>
          <a:off x="9344025" y="10687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6" name="Text 219"/>
        <xdr:cNvSpPr txBox="1">
          <a:spLocks noChangeArrowheads="1"/>
        </xdr:cNvSpPr>
      </xdr:nvSpPr>
      <xdr:spPr>
        <a:xfrm>
          <a:off x="9344025" y="10687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73;&#1091;&#1093;&#1075;&#1072;&#1083;&#1090;&#1077;&#1088;&#1080;&#1103;\Documents%20and%20Settings\glbuh\Local%20Settings\Temporary%20Internet%20Files\OLK8\&#1054;&#1090;&#1095;&#1077;&#1090;&#1085;&#1086;&#1089;&#1090;&#1100;%20&#1058;&#1043;&#1050;-2%20&#1079;&#1072;%202007%20&#1075;%20(&#1048;&#1060;&#1053;&#105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73;&#1091;&#1093;&#1075;&#1072;&#1083;&#1090;&#1077;&#1088;&#1080;&#1103;\WINDOWS\TEMP\EXCEL\TOOLBA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41;&#1091;&#1093;&#1075;&#1072;&#1083;&#1090;&#1077;&#1088;&#1080;&#1103;\&#1054;&#1090;&#1076;&#1077;&#1083;%20&#1059;&#1080;&#1057;&#1054;\&#1052;&#1077;&#1092;&#1077;&#1076;&#1086;&#1074;%20&#1040;.&#1042;\&#1041;&#1072;&#1083;&#1072;&#1085;&#1089;&#1099;\2023\&#1057;&#1077;&#1085;&#1090;&#1103;&#1073;&#1088;&#1100;\&#1041;&#1072;&#1083;&#1072;&#1085;&#1089;%20&#1055;&#1040;&#1054;%20&#1058;&#1043;&#1050;-2%20&#1085;&#1072;%2030.09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OLBARS"/>
    </sheetNames>
    <definedNames>
      <definedName name="copie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А квартал"/>
      <sheetName val="Форма Б"/>
      <sheetName val="ЧА "/>
      <sheetName val="Ф.1"/>
      <sheetName val="СВОД"/>
      <sheetName val="ИА 0001"/>
      <sheetName val="ЯО 1%"/>
      <sheetName val="АО 2%"/>
      <sheetName val="ДЭС 25%"/>
      <sheetName val="2400"/>
      <sheetName val="Северод 2_9_"/>
      <sheetName val="ВО 3%"/>
      <sheetName val="КО 4%"/>
      <sheetName val="ТС по КС 4202"/>
      <sheetName val="НО 5%"/>
      <sheetName val="ТО 6%"/>
      <sheetName val="ГУ"/>
      <sheetName val="I_НМА_ОС"/>
      <sheetName val="I_ПВнА_ДФВ"/>
      <sheetName val="II_Запасы_КФВ"/>
      <sheetName val="III_ДЗ"/>
      <sheetName val="IV_ДЗаймы"/>
      <sheetName val="V_КЗ"/>
      <sheetName val="V_КЗаймы"/>
      <sheetName val="Забаланс 008"/>
      <sheetName val="Забаланс 009"/>
    </sheetNames>
    <sheetDataSet>
      <sheetData sheetId="4">
        <row r="5">
          <cell r="B5">
            <v>237517757.65</v>
          </cell>
        </row>
        <row r="6">
          <cell r="B6">
            <v>83061969.68</v>
          </cell>
        </row>
        <row r="10">
          <cell r="B10">
            <v>24377854139.54</v>
          </cell>
        </row>
        <row r="11">
          <cell r="B11">
            <v>3952703092.12</v>
          </cell>
        </row>
        <row r="12">
          <cell r="B12">
            <v>241217978.69</v>
          </cell>
        </row>
        <row r="16">
          <cell r="B16">
            <v>3657094671.61</v>
          </cell>
        </row>
        <row r="18">
          <cell r="B18">
            <v>2664826866.06</v>
          </cell>
        </row>
        <row r="19">
          <cell r="B19">
            <v>2122406799.18</v>
          </cell>
        </row>
        <row r="22">
          <cell r="B22">
            <v>79190828.07</v>
          </cell>
        </row>
        <row r="23">
          <cell r="B23">
            <v>45423826.67</v>
          </cell>
        </row>
        <row r="24">
          <cell r="B24">
            <v>439601326.69</v>
          </cell>
        </row>
        <row r="25">
          <cell r="B25">
            <v>300474710.7</v>
          </cell>
        </row>
        <row r="30">
          <cell r="B30">
            <v>1713838534.2</v>
          </cell>
        </row>
        <row r="31">
          <cell r="B31">
            <v>1707844.48</v>
          </cell>
        </row>
        <row r="32">
          <cell r="B32">
            <v>81971711.49</v>
          </cell>
        </row>
        <row r="33">
          <cell r="B33">
            <v>4521049.67</v>
          </cell>
        </row>
        <row r="34">
          <cell r="B34">
            <v>35781544.46</v>
          </cell>
        </row>
        <row r="39">
          <cell r="B39">
            <v>16760000</v>
          </cell>
        </row>
        <row r="45">
          <cell r="B45">
            <v>1218295110.61</v>
          </cell>
        </row>
        <row r="47">
          <cell r="B47">
            <v>0</v>
          </cell>
        </row>
        <row r="48">
          <cell r="B48">
            <v>43153871.38</v>
          </cell>
        </row>
        <row r="53">
          <cell r="B53">
            <v>657194830.88</v>
          </cell>
        </row>
        <row r="54">
          <cell r="B54">
            <v>1814314548.9</v>
          </cell>
        </row>
        <row r="55">
          <cell r="B55">
            <v>354822214.59</v>
          </cell>
        </row>
        <row r="57">
          <cell r="B57">
            <v>346684444.58</v>
          </cell>
        </row>
        <row r="58">
          <cell r="B58">
            <v>0</v>
          </cell>
        </row>
        <row r="59">
          <cell r="B59">
            <v>112732233.37</v>
          </cell>
        </row>
        <row r="60">
          <cell r="B60">
            <v>21432.29</v>
          </cell>
        </row>
        <row r="63">
          <cell r="B63">
            <v>726892549</v>
          </cell>
        </row>
        <row r="64">
          <cell r="B64">
            <v>442383210.71</v>
          </cell>
        </row>
        <row r="65">
          <cell r="B65">
            <v>1613010</v>
          </cell>
        </row>
        <row r="66">
          <cell r="B66">
            <v>1609038552.1</v>
          </cell>
        </row>
        <row r="69">
          <cell r="B69">
            <v>0</v>
          </cell>
        </row>
        <row r="70">
          <cell r="B70">
            <v>7925824500.01</v>
          </cell>
        </row>
        <row r="71">
          <cell r="B71">
            <v>235434415.56</v>
          </cell>
        </row>
        <row r="72">
          <cell r="B72">
            <v>1071525506.46</v>
          </cell>
        </row>
        <row r="76">
          <cell r="B76">
            <v>14749053844.28</v>
          </cell>
        </row>
        <row r="78">
          <cell r="B78">
            <v>10498169892.08</v>
          </cell>
        </row>
        <row r="79">
          <cell r="B79">
            <v>6414537386.38</v>
          </cell>
        </row>
        <row r="82">
          <cell r="B82">
            <v>528836956.53</v>
          </cell>
        </row>
        <row r="83">
          <cell r="B83">
            <v>11238583.46</v>
          </cell>
        </row>
        <row r="84">
          <cell r="B84">
            <v>-8571886968.43</v>
          </cell>
        </row>
        <row r="87">
          <cell r="B87">
            <v>3968248922.44</v>
          </cell>
        </row>
        <row r="88">
          <cell r="B88">
            <v>4471572184.08</v>
          </cell>
        </row>
        <row r="90">
          <cell r="B90">
            <v>0</v>
          </cell>
        </row>
        <row r="93">
          <cell r="B93">
            <v>2625491999.31</v>
          </cell>
        </row>
        <row r="94">
          <cell r="B94">
            <v>388634757.51</v>
          </cell>
        </row>
        <row r="95">
          <cell r="B95">
            <v>3025377.47</v>
          </cell>
        </row>
        <row r="98">
          <cell r="B98">
            <v>7190697661.09</v>
          </cell>
        </row>
        <row r="101">
          <cell r="B101">
            <v>7938553240.3</v>
          </cell>
        </row>
        <row r="102">
          <cell r="B102">
            <v>125586199.54</v>
          </cell>
        </row>
        <row r="103">
          <cell r="B103">
            <v>307744314.04</v>
          </cell>
        </row>
        <row r="104">
          <cell r="B104">
            <v>134039041.82</v>
          </cell>
        </row>
        <row r="105">
          <cell r="B105">
            <v>4027282332.95</v>
          </cell>
        </row>
        <row r="107">
          <cell r="B107">
            <v>515939676.1</v>
          </cell>
        </row>
        <row r="108">
          <cell r="B108">
            <v>431499400.72</v>
          </cell>
        </row>
        <row r="109">
          <cell r="B109">
            <v>0</v>
          </cell>
        </row>
        <row r="111">
          <cell r="B111">
            <v>14207024.71</v>
          </cell>
        </row>
        <row r="112">
          <cell r="B112">
            <v>797989428.35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view="pageBreakPreview" zoomScale="80" zoomScaleNormal="55" zoomScaleSheetLayoutView="80" zoomScalePageLayoutView="0" workbookViewId="0" topLeftCell="A1">
      <selection activeCell="A3" sqref="A3:D3"/>
    </sheetView>
  </sheetViews>
  <sheetFormatPr defaultColWidth="2.57421875" defaultRowHeight="15" zeroHeight="1"/>
  <cols>
    <col min="1" max="1" width="6.421875" style="128" customWidth="1"/>
    <col min="2" max="2" width="9.8515625" style="128" customWidth="1"/>
    <col min="3" max="3" width="108.140625" style="127" customWidth="1"/>
    <col min="4" max="4" width="28.8515625" style="128" customWidth="1"/>
    <col min="5" max="5" width="26.7109375" style="128" customWidth="1"/>
    <col min="6" max="6" width="29.00390625" style="128" customWidth="1"/>
    <col min="7" max="16384" width="2.57421875" style="127" customWidth="1"/>
  </cols>
  <sheetData>
    <row r="1" spans="1:6" ht="21" customHeight="1">
      <c r="A1" s="222" t="s">
        <v>70</v>
      </c>
      <c r="B1" s="222"/>
      <c r="C1" s="222"/>
      <c r="D1" s="222"/>
      <c r="E1" s="125"/>
      <c r="F1" s="126" t="s">
        <v>1</v>
      </c>
    </row>
    <row r="2" spans="3:6" ht="18.75" customHeight="1">
      <c r="C2" s="129"/>
      <c r="E2" s="130" t="s">
        <v>71</v>
      </c>
      <c r="F2" s="131" t="s">
        <v>72</v>
      </c>
    </row>
    <row r="3" spans="1:6" ht="18.75" customHeight="1">
      <c r="A3" s="223" t="s">
        <v>73</v>
      </c>
      <c r="B3" s="223"/>
      <c r="C3" s="223"/>
      <c r="D3" s="223"/>
      <c r="E3" s="130" t="s">
        <v>74</v>
      </c>
      <c r="F3" s="131" t="s">
        <v>6</v>
      </c>
    </row>
    <row r="4" spans="1:6" ht="18.75" customHeight="1">
      <c r="A4" s="218" t="s">
        <v>75</v>
      </c>
      <c r="B4" s="218"/>
      <c r="C4" s="218"/>
      <c r="D4" s="218"/>
      <c r="E4" s="132" t="s">
        <v>76</v>
      </c>
      <c r="F4" s="131" t="s">
        <v>9</v>
      </c>
    </row>
    <row r="5" spans="1:6" ht="18.75" customHeight="1">
      <c r="A5" s="218" t="s">
        <v>77</v>
      </c>
      <c r="B5" s="218"/>
      <c r="C5" s="218"/>
      <c r="D5" s="218"/>
      <c r="E5" s="132" t="s">
        <v>11</v>
      </c>
      <c r="F5" s="131" t="s">
        <v>12</v>
      </c>
    </row>
    <row r="6" spans="1:6" ht="18.75" customHeight="1">
      <c r="A6" s="218" t="s">
        <v>78</v>
      </c>
      <c r="B6" s="218"/>
      <c r="C6" s="218"/>
      <c r="D6" s="218"/>
      <c r="E6" s="133" t="s">
        <v>79</v>
      </c>
      <c r="F6" s="131" t="s">
        <v>15</v>
      </c>
    </row>
    <row r="7" spans="1:6" ht="18.75" customHeight="1">
      <c r="A7" s="218" t="s">
        <v>80</v>
      </c>
      <c r="B7" s="218"/>
      <c r="C7" s="218"/>
      <c r="D7" s="218"/>
      <c r="E7" s="134" t="s">
        <v>81</v>
      </c>
      <c r="F7" s="135" t="s">
        <v>82</v>
      </c>
    </row>
    <row r="8" spans="1:6" ht="18.75" customHeight="1" thickBot="1">
      <c r="A8" s="218" t="s">
        <v>83</v>
      </c>
      <c r="B8" s="218"/>
      <c r="C8" s="218"/>
      <c r="D8" s="218"/>
      <c r="E8" s="132" t="s">
        <v>20</v>
      </c>
      <c r="F8" s="136" t="s">
        <v>21</v>
      </c>
    </row>
    <row r="9" spans="1:6" s="127" customFormat="1" ht="18.75" customHeight="1">
      <c r="A9" s="218" t="s">
        <v>84</v>
      </c>
      <c r="B9" s="218"/>
      <c r="C9" s="218"/>
      <c r="D9" s="218"/>
      <c r="E9" s="137"/>
      <c r="F9" s="138"/>
    </row>
    <row r="10" spans="1:6" s="127" customFormat="1" ht="22.5" customHeight="1">
      <c r="A10" s="218" t="s">
        <v>85</v>
      </c>
      <c r="B10" s="218"/>
      <c r="C10" s="218"/>
      <c r="D10" s="218"/>
      <c r="E10" s="129"/>
      <c r="F10" s="138"/>
    </row>
    <row r="11" spans="1:6" s="127" customFormat="1" ht="25.5" customHeight="1">
      <c r="A11" s="218" t="s">
        <v>86</v>
      </c>
      <c r="B11" s="218"/>
      <c r="C11" s="218"/>
      <c r="D11" s="218"/>
      <c r="E11" s="139"/>
      <c r="F11" s="138"/>
    </row>
    <row r="12" spans="1:6" s="127" customFormat="1" ht="27" customHeight="1" thickBot="1">
      <c r="A12" s="218"/>
      <c r="B12" s="218"/>
      <c r="C12" s="218"/>
      <c r="D12" s="218"/>
      <c r="E12" s="139"/>
      <c r="F12" s="138"/>
    </row>
    <row r="13" spans="1:6" s="127" customFormat="1" ht="23.25" customHeight="1">
      <c r="A13" s="218" t="s">
        <v>87</v>
      </c>
      <c r="B13" s="218"/>
      <c r="C13" s="218"/>
      <c r="D13" s="218"/>
      <c r="E13" s="140" t="s">
        <v>11</v>
      </c>
      <c r="F13" s="141"/>
    </row>
    <row r="14" spans="1:6" s="127" customFormat="1" ht="18.75" customHeight="1" thickBot="1">
      <c r="A14" s="218" t="s">
        <v>88</v>
      </c>
      <c r="B14" s="218"/>
      <c r="C14" s="218"/>
      <c r="D14" s="218"/>
      <c r="E14" s="217" t="s">
        <v>89</v>
      </c>
      <c r="F14" s="136"/>
    </row>
    <row r="15" spans="1:6" s="147" customFormat="1" ht="31.5">
      <c r="A15" s="142" t="s">
        <v>22</v>
      </c>
      <c r="B15" s="143" t="s">
        <v>23</v>
      </c>
      <c r="C15" s="144" t="s">
        <v>90</v>
      </c>
      <c r="D15" s="145" t="str">
        <f>A3</f>
        <v>на 30 сентября 2023 г.</v>
      </c>
      <c r="E15" s="146" t="s">
        <v>91</v>
      </c>
      <c r="F15" s="145" t="s">
        <v>92</v>
      </c>
    </row>
    <row r="16" spans="1:6" s="154" customFormat="1" ht="12" customHeight="1" thickBot="1">
      <c r="A16" s="148">
        <v>1</v>
      </c>
      <c r="B16" s="149">
        <v>2</v>
      </c>
      <c r="C16" s="150">
        <v>3</v>
      </c>
      <c r="D16" s="151">
        <v>4</v>
      </c>
      <c r="E16" s="152">
        <v>5</v>
      </c>
      <c r="F16" s="153">
        <v>6</v>
      </c>
    </row>
    <row r="17" spans="1:6" ht="19.5" customHeight="1">
      <c r="A17" s="155"/>
      <c r="B17" s="156"/>
      <c r="C17" s="157" t="s">
        <v>93</v>
      </c>
      <c r="D17" s="158"/>
      <c r="E17" s="159"/>
      <c r="F17" s="158"/>
    </row>
    <row r="18" spans="1:6" ht="18.75" customHeight="1">
      <c r="A18" s="160">
        <v>1110</v>
      </c>
      <c r="B18" s="161"/>
      <c r="C18" s="162" t="s">
        <v>94</v>
      </c>
      <c r="D18" s="163">
        <f>SUM(D20:D21)</f>
        <v>320580</v>
      </c>
      <c r="E18" s="163">
        <v>755643</v>
      </c>
      <c r="F18" s="163">
        <v>681997</v>
      </c>
    </row>
    <row r="19" spans="1:6" ht="18.75" customHeight="1">
      <c r="A19" s="160"/>
      <c r="B19" s="161"/>
      <c r="C19" s="164" t="s">
        <v>95</v>
      </c>
      <c r="D19" s="163">
        <v>0</v>
      </c>
      <c r="E19" s="163">
        <v>0</v>
      </c>
      <c r="F19" s="163">
        <v>0</v>
      </c>
    </row>
    <row r="20" spans="1:6" ht="18.75" customHeight="1">
      <c r="A20" s="160">
        <v>11101</v>
      </c>
      <c r="B20" s="161"/>
      <c r="C20" s="165" t="s">
        <v>96</v>
      </c>
      <c r="D20" s="163">
        <f>ROUND('[3]СВОД'!B5/1000,0)</f>
        <v>237518</v>
      </c>
      <c r="E20" s="163">
        <v>352288</v>
      </c>
      <c r="F20" s="163">
        <v>367205</v>
      </c>
    </row>
    <row r="21" spans="1:6" ht="18.75" customHeight="1">
      <c r="A21" s="160">
        <v>11102</v>
      </c>
      <c r="B21" s="161"/>
      <c r="C21" s="162" t="s">
        <v>97</v>
      </c>
      <c r="D21" s="163">
        <f>ROUND('[3]СВОД'!B6/1000,0)</f>
        <v>83062</v>
      </c>
      <c r="E21" s="163">
        <v>403355</v>
      </c>
      <c r="F21" s="163">
        <v>314792</v>
      </c>
    </row>
    <row r="22" spans="1:6" ht="18.75" customHeight="1">
      <c r="A22" s="160">
        <v>1120</v>
      </c>
      <c r="B22" s="161"/>
      <c r="C22" s="162" t="s">
        <v>98</v>
      </c>
      <c r="D22" s="163" t="s">
        <v>64</v>
      </c>
      <c r="E22" s="163" t="s">
        <v>64</v>
      </c>
      <c r="F22" s="163" t="s">
        <v>64</v>
      </c>
    </row>
    <row r="23" spans="1:6" ht="18.75" customHeight="1">
      <c r="A23" s="160">
        <v>1130</v>
      </c>
      <c r="B23" s="161"/>
      <c r="C23" s="162" t="s">
        <v>99</v>
      </c>
      <c r="D23" s="163" t="s">
        <v>64</v>
      </c>
      <c r="E23" s="163" t="s">
        <v>64</v>
      </c>
      <c r="F23" s="163" t="s">
        <v>64</v>
      </c>
    </row>
    <row r="24" spans="1:6" ht="18.75" customHeight="1">
      <c r="A24" s="160">
        <v>1140</v>
      </c>
      <c r="B24" s="161"/>
      <c r="C24" s="162" t="s">
        <v>100</v>
      </c>
      <c r="D24" s="163" t="s">
        <v>64</v>
      </c>
      <c r="E24" s="163" t="s">
        <v>64</v>
      </c>
      <c r="F24" s="163" t="s">
        <v>64</v>
      </c>
    </row>
    <row r="25" spans="1:6" ht="18.75" customHeight="1">
      <c r="A25" s="160">
        <v>1150</v>
      </c>
      <c r="B25" s="166"/>
      <c r="C25" s="162" t="s">
        <v>101</v>
      </c>
      <c r="D25" s="163">
        <f>SUM(D27:D29)</f>
        <v>28571775</v>
      </c>
      <c r="E25" s="163">
        <v>29227499</v>
      </c>
      <c r="F25" s="163">
        <v>30024359</v>
      </c>
    </row>
    <row r="26" spans="1:6" ht="18.75" customHeight="1">
      <c r="A26" s="160"/>
      <c r="B26" s="161"/>
      <c r="C26" s="164" t="s">
        <v>95</v>
      </c>
      <c r="D26" s="163"/>
      <c r="E26" s="163"/>
      <c r="F26" s="163"/>
    </row>
    <row r="27" spans="1:6" ht="18.75" customHeight="1">
      <c r="A27" s="160">
        <v>11501</v>
      </c>
      <c r="B27" s="161"/>
      <c r="C27" s="165" t="s">
        <v>102</v>
      </c>
      <c r="D27" s="163">
        <f>ROUND('[3]СВОД'!B10/1000,0)</f>
        <v>24377854</v>
      </c>
      <c r="E27" s="163">
        <v>25022418</v>
      </c>
      <c r="F27" s="163">
        <v>26016519</v>
      </c>
    </row>
    <row r="28" spans="1:6" ht="18.75" customHeight="1">
      <c r="A28" s="160">
        <v>11502</v>
      </c>
      <c r="B28" s="161"/>
      <c r="C28" s="165" t="s">
        <v>103</v>
      </c>
      <c r="D28" s="163">
        <f>ROUND('[3]СВОД'!B11/1000,0)</f>
        <v>3952703</v>
      </c>
      <c r="E28" s="163">
        <v>3922766</v>
      </c>
      <c r="F28" s="163">
        <v>3670729</v>
      </c>
    </row>
    <row r="29" spans="1:6" ht="18.75" customHeight="1">
      <c r="A29" s="160">
        <v>11503</v>
      </c>
      <c r="B29" s="161"/>
      <c r="C29" s="165" t="s">
        <v>104</v>
      </c>
      <c r="D29" s="163">
        <f>ROUND('[3]СВОД'!B12/1000,0)</f>
        <v>241218</v>
      </c>
      <c r="E29" s="163">
        <v>282315</v>
      </c>
      <c r="F29" s="163">
        <v>337111</v>
      </c>
    </row>
    <row r="30" spans="1:6" ht="18.75" customHeight="1">
      <c r="A30" s="160">
        <v>1160</v>
      </c>
      <c r="B30" s="161"/>
      <c r="C30" s="162" t="s">
        <v>105</v>
      </c>
      <c r="D30" s="163">
        <v>0</v>
      </c>
      <c r="E30" s="163">
        <v>0</v>
      </c>
      <c r="F30" s="163">
        <v>0</v>
      </c>
    </row>
    <row r="31" spans="1:6" ht="18.75" customHeight="1">
      <c r="A31" s="160">
        <v>1170</v>
      </c>
      <c r="B31" s="167"/>
      <c r="C31" s="162" t="s">
        <v>106</v>
      </c>
      <c r="D31" s="163">
        <f>SUM(D33:D35)</f>
        <v>6321922</v>
      </c>
      <c r="E31" s="163">
        <v>6123225</v>
      </c>
      <c r="F31" s="163">
        <v>6085294</v>
      </c>
    </row>
    <row r="32" spans="1:6" ht="18.75" customHeight="1">
      <c r="A32" s="160"/>
      <c r="B32" s="166"/>
      <c r="C32" s="168" t="s">
        <v>95</v>
      </c>
      <c r="D32" s="163"/>
      <c r="E32" s="163"/>
      <c r="F32" s="163"/>
    </row>
    <row r="33" spans="1:6" ht="18.75" customHeight="1">
      <c r="A33" s="160">
        <v>11701</v>
      </c>
      <c r="B33" s="161"/>
      <c r="C33" s="169" t="s">
        <v>107</v>
      </c>
      <c r="D33" s="163">
        <f>ROUND('[3]СВОД'!B16/1000,0)</f>
        <v>3657095</v>
      </c>
      <c r="E33" s="163">
        <v>3657095</v>
      </c>
      <c r="F33" s="163">
        <v>3659099</v>
      </c>
    </row>
    <row r="34" spans="1:6" ht="18.75" customHeight="1">
      <c r="A34" s="160">
        <v>11702</v>
      </c>
      <c r="B34" s="161"/>
      <c r="C34" s="169" t="s">
        <v>108</v>
      </c>
      <c r="D34" s="163" t="s">
        <v>64</v>
      </c>
      <c r="E34" s="163" t="s">
        <v>64</v>
      </c>
      <c r="F34" s="163" t="s">
        <v>64</v>
      </c>
    </row>
    <row r="35" spans="1:6" ht="18.75" customHeight="1">
      <c r="A35" s="160">
        <v>11703</v>
      </c>
      <c r="B35" s="161"/>
      <c r="C35" s="170" t="s">
        <v>109</v>
      </c>
      <c r="D35" s="163">
        <f>ROUND('[3]СВОД'!B18/1000,0)</f>
        <v>2664827</v>
      </c>
      <c r="E35" s="163">
        <v>2466130</v>
      </c>
      <c r="F35" s="163">
        <v>2426195</v>
      </c>
    </row>
    <row r="36" spans="1:6" ht="18.75" customHeight="1">
      <c r="A36" s="171">
        <v>1180</v>
      </c>
      <c r="B36" s="161"/>
      <c r="C36" s="162" t="s">
        <v>110</v>
      </c>
      <c r="D36" s="163">
        <f>ROUND('[3]СВОД'!B19/1000,0)</f>
        <v>2122407</v>
      </c>
      <c r="E36" s="163">
        <v>2386041</v>
      </c>
      <c r="F36" s="163">
        <v>1531273</v>
      </c>
    </row>
    <row r="37" spans="1:6" ht="18.75" customHeight="1">
      <c r="A37" s="171">
        <v>1190</v>
      </c>
      <c r="B37" s="161"/>
      <c r="C37" s="162" t="s">
        <v>111</v>
      </c>
      <c r="D37" s="163">
        <f>SUM(D39,D41,D42)</f>
        <v>819266</v>
      </c>
      <c r="E37" s="163">
        <v>924594</v>
      </c>
      <c r="F37" s="163">
        <v>986412</v>
      </c>
    </row>
    <row r="38" spans="1:6" s="147" customFormat="1" ht="18.75" customHeight="1">
      <c r="A38" s="171"/>
      <c r="B38" s="172"/>
      <c r="C38" s="168" t="s">
        <v>95</v>
      </c>
      <c r="D38" s="163">
        <v>0</v>
      </c>
      <c r="E38" s="163">
        <v>0</v>
      </c>
      <c r="F38" s="163">
        <v>0</v>
      </c>
    </row>
    <row r="39" spans="1:6" s="147" customFormat="1" ht="18.75" customHeight="1">
      <c r="A39" s="171">
        <v>11901</v>
      </c>
      <c r="B39" s="172"/>
      <c r="C39" s="169" t="s">
        <v>112</v>
      </c>
      <c r="D39" s="163">
        <f>ROUND('[3]СВОД'!B22/1000,0)</f>
        <v>79191</v>
      </c>
      <c r="E39" s="163">
        <v>192942</v>
      </c>
      <c r="F39" s="163">
        <v>155342</v>
      </c>
    </row>
    <row r="40" spans="1:6" s="147" customFormat="1" ht="18.75" customHeight="1">
      <c r="A40" s="171"/>
      <c r="B40" s="172"/>
      <c r="C40" s="165" t="s">
        <v>113</v>
      </c>
      <c r="D40" s="163">
        <f>ROUND('[3]СВОД'!B23/1000,0)</f>
        <v>45424</v>
      </c>
      <c r="E40" s="163">
        <v>9351</v>
      </c>
      <c r="F40" s="163">
        <v>19767</v>
      </c>
    </row>
    <row r="41" spans="1:6" s="147" customFormat="1" ht="18.75" customHeight="1">
      <c r="A41" s="171">
        <v>11902</v>
      </c>
      <c r="B41" s="172"/>
      <c r="C41" s="169" t="s">
        <v>114</v>
      </c>
      <c r="D41" s="163">
        <f>ROUND('[3]СВОД'!B24/1000,0)</f>
        <v>439601</v>
      </c>
      <c r="E41" s="163">
        <v>389839</v>
      </c>
      <c r="F41" s="163">
        <v>496526</v>
      </c>
    </row>
    <row r="42" spans="1:6" s="147" customFormat="1" ht="48.75" customHeight="1">
      <c r="A42" s="171">
        <v>11903</v>
      </c>
      <c r="B42" s="172"/>
      <c r="C42" s="173" t="s">
        <v>115</v>
      </c>
      <c r="D42" s="163">
        <f>ROUND('[3]СВОД'!B25/1000,0)-1</f>
        <v>300474</v>
      </c>
      <c r="E42" s="163">
        <v>341813</v>
      </c>
      <c r="F42" s="163">
        <v>334544</v>
      </c>
    </row>
    <row r="43" spans="1:6" s="147" customFormat="1" ht="18.75" customHeight="1">
      <c r="A43" s="171">
        <v>1100</v>
      </c>
      <c r="B43" s="172"/>
      <c r="C43" s="165" t="s">
        <v>116</v>
      </c>
      <c r="D43" s="163">
        <f>SUM(D18,D25,D31,D37,D36,D30)</f>
        <v>38155950</v>
      </c>
      <c r="E43" s="163">
        <v>39417002</v>
      </c>
      <c r="F43" s="163">
        <v>39309335</v>
      </c>
    </row>
    <row r="44" spans="1:6" ht="18.75" customHeight="1">
      <c r="A44" s="160"/>
      <c r="B44" s="161"/>
      <c r="C44" s="174" t="s">
        <v>117</v>
      </c>
      <c r="D44" s="163"/>
      <c r="E44" s="163"/>
      <c r="F44" s="163"/>
    </row>
    <row r="45" spans="1:6" ht="18.75" customHeight="1">
      <c r="A45" s="160">
        <v>1210</v>
      </c>
      <c r="B45" s="161"/>
      <c r="C45" s="175" t="s">
        <v>118</v>
      </c>
      <c r="D45" s="163">
        <f>SUM(D47:D50)</f>
        <v>1802039</v>
      </c>
      <c r="E45" s="163">
        <v>1677844</v>
      </c>
      <c r="F45" s="163">
        <v>1693598</v>
      </c>
    </row>
    <row r="46" spans="1:6" ht="18.75" customHeight="1">
      <c r="A46" s="160"/>
      <c r="B46" s="161"/>
      <c r="C46" s="164" t="s">
        <v>95</v>
      </c>
      <c r="D46" s="163">
        <v>0</v>
      </c>
      <c r="E46" s="163">
        <v>0</v>
      </c>
      <c r="F46" s="163">
        <v>0</v>
      </c>
    </row>
    <row r="47" spans="1:6" s="147" customFormat="1" ht="18.75" customHeight="1">
      <c r="A47" s="171">
        <v>12101</v>
      </c>
      <c r="B47" s="172"/>
      <c r="C47" s="176" t="s">
        <v>119</v>
      </c>
      <c r="D47" s="163">
        <f>ROUND('[3]СВОД'!B30/1000,0)</f>
        <v>1713839</v>
      </c>
      <c r="E47" s="163">
        <v>1570127</v>
      </c>
      <c r="F47" s="163">
        <v>1603204</v>
      </c>
    </row>
    <row r="48" spans="1:6" ht="18.75" customHeight="1">
      <c r="A48" s="160">
        <v>12102</v>
      </c>
      <c r="B48" s="161"/>
      <c r="C48" s="176" t="s">
        <v>120</v>
      </c>
      <c r="D48" s="163">
        <f>ROUND('[3]СВОД'!B31/1000,0)</f>
        <v>1708</v>
      </c>
      <c r="E48" s="163">
        <v>2920</v>
      </c>
      <c r="F48" s="163">
        <v>2577</v>
      </c>
    </row>
    <row r="49" spans="1:6" ht="18.75" customHeight="1">
      <c r="A49" s="160">
        <v>12103</v>
      </c>
      <c r="B49" s="161"/>
      <c r="C49" s="176" t="s">
        <v>121</v>
      </c>
      <c r="D49" s="163">
        <f>ROUND('[3]СВОД'!B32/1000,0)</f>
        <v>81972</v>
      </c>
      <c r="E49" s="163">
        <v>101428</v>
      </c>
      <c r="F49" s="163">
        <v>85031</v>
      </c>
    </row>
    <row r="50" spans="1:6" ht="18.75" customHeight="1">
      <c r="A50" s="160">
        <v>12104</v>
      </c>
      <c r="B50" s="161"/>
      <c r="C50" s="176" t="s">
        <v>122</v>
      </c>
      <c r="D50" s="163">
        <f>ROUND('[3]СВОД'!B33/1000,0)-1</f>
        <v>4520</v>
      </c>
      <c r="E50" s="163">
        <v>3369</v>
      </c>
      <c r="F50" s="163">
        <v>2786</v>
      </c>
    </row>
    <row r="51" spans="1:6" ht="18.75" customHeight="1">
      <c r="A51" s="160">
        <v>1220</v>
      </c>
      <c r="B51" s="161"/>
      <c r="C51" s="177" t="s">
        <v>123</v>
      </c>
      <c r="D51" s="163">
        <f>ROUND('[3]СВОД'!B34/1000,0)</f>
        <v>35782</v>
      </c>
      <c r="E51" s="163">
        <v>43188</v>
      </c>
      <c r="F51" s="163">
        <v>76034</v>
      </c>
    </row>
    <row r="52" spans="1:6" ht="18.75" customHeight="1">
      <c r="A52" s="160">
        <v>1230</v>
      </c>
      <c r="B52" s="161"/>
      <c r="C52" s="177" t="s">
        <v>124</v>
      </c>
      <c r="D52" s="163">
        <f>SUM(D54,D66)</f>
        <v>7343905</v>
      </c>
      <c r="E52" s="163">
        <v>9117919</v>
      </c>
      <c r="F52" s="163">
        <v>9116286</v>
      </c>
    </row>
    <row r="53" spans="1:6" ht="18.75" customHeight="1">
      <c r="A53" s="160"/>
      <c r="B53" s="161"/>
      <c r="C53" s="175" t="s">
        <v>125</v>
      </c>
      <c r="D53" s="163">
        <v>0</v>
      </c>
      <c r="E53" s="163">
        <v>0</v>
      </c>
      <c r="F53" s="163">
        <v>0</v>
      </c>
    </row>
    <row r="54" spans="1:6" ht="38.25" customHeight="1">
      <c r="A54" s="171">
        <v>12301</v>
      </c>
      <c r="B54" s="161"/>
      <c r="C54" s="178" t="s">
        <v>126</v>
      </c>
      <c r="D54" s="179">
        <f>SUM(D56,D61,D62,D63,D64,D65)</f>
        <v>1278209</v>
      </c>
      <c r="E54" s="179">
        <v>1128869</v>
      </c>
      <c r="F54" s="179">
        <v>1105878</v>
      </c>
    </row>
    <row r="55" spans="1:6" ht="18.75" customHeight="1">
      <c r="A55" s="160">
        <v>12302</v>
      </c>
      <c r="B55" s="161"/>
      <c r="C55" s="175" t="s">
        <v>125</v>
      </c>
      <c r="D55" s="163">
        <v>0</v>
      </c>
      <c r="E55" s="163">
        <v>0</v>
      </c>
      <c r="F55" s="163">
        <v>0</v>
      </c>
    </row>
    <row r="56" spans="1:6" ht="18.75" customHeight="1">
      <c r="A56" s="160">
        <v>12303</v>
      </c>
      <c r="B56" s="161"/>
      <c r="C56" s="175" t="s">
        <v>127</v>
      </c>
      <c r="D56" s="163">
        <f>SUM(D59,D60,D58)</f>
        <v>16760</v>
      </c>
      <c r="E56" s="163">
        <v>21440</v>
      </c>
      <c r="F56" s="163">
        <v>0</v>
      </c>
    </row>
    <row r="57" spans="1:6" ht="18.75" customHeight="1">
      <c r="A57" s="160">
        <v>12304</v>
      </c>
      <c r="B57" s="161"/>
      <c r="C57" s="175" t="s">
        <v>128</v>
      </c>
      <c r="D57" s="163">
        <v>0</v>
      </c>
      <c r="E57" s="163">
        <v>0</v>
      </c>
      <c r="F57" s="163">
        <v>0</v>
      </c>
    </row>
    <row r="58" spans="1:6" ht="18.75" customHeight="1">
      <c r="A58" s="160">
        <v>12305</v>
      </c>
      <c r="B58" s="161"/>
      <c r="C58" s="175" t="s">
        <v>129</v>
      </c>
      <c r="D58" s="163">
        <f>ROUND('[3]СВОД'!B38/1000,0)</f>
        <v>0</v>
      </c>
      <c r="E58" s="163">
        <v>0</v>
      </c>
      <c r="F58" s="163">
        <v>0</v>
      </c>
    </row>
    <row r="59" spans="1:6" ht="18.75" customHeight="1">
      <c r="A59" s="160">
        <v>12306</v>
      </c>
      <c r="B59" s="161"/>
      <c r="C59" s="175" t="s">
        <v>130</v>
      </c>
      <c r="D59" s="163">
        <f>ROUND('[3]СВОД'!B39/1000,0)</f>
        <v>16760</v>
      </c>
      <c r="E59" s="163">
        <v>21440</v>
      </c>
      <c r="F59" s="163">
        <v>0</v>
      </c>
    </row>
    <row r="60" spans="1:6" ht="18.75" customHeight="1">
      <c r="A60" s="160">
        <v>12307</v>
      </c>
      <c r="B60" s="161"/>
      <c r="C60" s="175" t="s">
        <v>131</v>
      </c>
      <c r="D60" s="163" t="s">
        <v>64</v>
      </c>
      <c r="E60" s="163" t="s">
        <v>64</v>
      </c>
      <c r="F60" s="163" t="s">
        <v>64</v>
      </c>
    </row>
    <row r="61" spans="1:6" ht="18.75" customHeight="1">
      <c r="A61" s="160">
        <v>12308</v>
      </c>
      <c r="B61" s="161"/>
      <c r="C61" s="175" t="s">
        <v>132</v>
      </c>
      <c r="D61" s="163" t="s">
        <v>64</v>
      </c>
      <c r="E61" s="163" t="s">
        <v>64</v>
      </c>
      <c r="F61" s="163" t="s">
        <v>64</v>
      </c>
    </row>
    <row r="62" spans="1:6" ht="18.75" customHeight="1">
      <c r="A62" s="160">
        <v>12309</v>
      </c>
      <c r="B62" s="161"/>
      <c r="C62" s="175" t="s">
        <v>133</v>
      </c>
      <c r="D62" s="163">
        <f>ROUND('[3]СВОД'!B45/1000,0)</f>
        <v>1218295</v>
      </c>
      <c r="E62" s="163">
        <v>1107429</v>
      </c>
      <c r="F62" s="163">
        <v>1105289</v>
      </c>
    </row>
    <row r="63" spans="1:6" ht="18.75" customHeight="1">
      <c r="A63" s="160">
        <v>12310</v>
      </c>
      <c r="B63" s="161"/>
      <c r="C63" s="175" t="s">
        <v>134</v>
      </c>
      <c r="D63" s="163" t="s">
        <v>64</v>
      </c>
      <c r="E63" s="163" t="s">
        <v>64</v>
      </c>
      <c r="F63" s="163" t="s">
        <v>64</v>
      </c>
    </row>
    <row r="64" spans="1:6" ht="18.75" customHeight="1">
      <c r="A64" s="160">
        <v>12311</v>
      </c>
      <c r="B64" s="161"/>
      <c r="C64" s="175" t="s">
        <v>135</v>
      </c>
      <c r="D64" s="163">
        <f>ROUND('[3]СВОД'!B47/1000,0)</f>
        <v>0</v>
      </c>
      <c r="E64" s="163">
        <v>0</v>
      </c>
      <c r="F64" s="163">
        <v>0</v>
      </c>
    </row>
    <row r="65" spans="1:6" ht="18.75" customHeight="1">
      <c r="A65" s="160">
        <v>12312</v>
      </c>
      <c r="B65" s="161"/>
      <c r="C65" s="175" t="s">
        <v>136</v>
      </c>
      <c r="D65" s="163">
        <f>ROUND('[3]СВОД'!B48/1000,0)</f>
        <v>43154</v>
      </c>
      <c r="E65" s="163">
        <v>0</v>
      </c>
      <c r="F65" s="163">
        <v>589</v>
      </c>
    </row>
    <row r="66" spans="1:6" ht="38.25" customHeight="1">
      <c r="A66" s="171">
        <v>12313</v>
      </c>
      <c r="B66" s="160"/>
      <c r="C66" s="178" t="s">
        <v>137</v>
      </c>
      <c r="D66" s="179">
        <f>SUM(D68,D73,D74,D75,D76,D77,D78)</f>
        <v>6065696</v>
      </c>
      <c r="E66" s="179">
        <v>7989050</v>
      </c>
      <c r="F66" s="179">
        <v>8010408</v>
      </c>
    </row>
    <row r="67" spans="1:6" ht="18.75" customHeight="1">
      <c r="A67" s="160">
        <v>12314</v>
      </c>
      <c r="B67" s="161"/>
      <c r="C67" s="180" t="s">
        <v>138</v>
      </c>
      <c r="D67" s="163">
        <v>0</v>
      </c>
      <c r="E67" s="163">
        <v>0</v>
      </c>
      <c r="F67" s="163">
        <v>0</v>
      </c>
    </row>
    <row r="68" spans="1:6" ht="18.75" customHeight="1">
      <c r="A68" s="160">
        <v>12316</v>
      </c>
      <c r="B68" s="160"/>
      <c r="C68" s="175" t="s">
        <v>127</v>
      </c>
      <c r="D68" s="163">
        <f>SUM(D70:D72)</f>
        <v>2826332</v>
      </c>
      <c r="E68" s="163">
        <v>5156697</v>
      </c>
      <c r="F68" s="163">
        <v>5009098</v>
      </c>
    </row>
    <row r="69" spans="1:6" ht="18.75" customHeight="1">
      <c r="A69" s="160">
        <v>12317</v>
      </c>
      <c r="B69" s="161"/>
      <c r="C69" s="175" t="s">
        <v>128</v>
      </c>
      <c r="D69" s="163"/>
      <c r="E69" s="163"/>
      <c r="F69" s="163"/>
    </row>
    <row r="70" spans="1:6" ht="18.75" customHeight="1">
      <c r="A70" s="160">
        <v>12318</v>
      </c>
      <c r="B70" s="161"/>
      <c r="C70" s="175" t="s">
        <v>129</v>
      </c>
      <c r="D70" s="163">
        <f>ROUND('[3]СВОД'!B53/1000,0)</f>
        <v>657195</v>
      </c>
      <c r="E70" s="163">
        <v>996973</v>
      </c>
      <c r="F70" s="163">
        <v>1090516</v>
      </c>
    </row>
    <row r="71" spans="1:6" ht="18.75" customHeight="1">
      <c r="A71" s="160">
        <v>12319</v>
      </c>
      <c r="B71" s="161"/>
      <c r="C71" s="175" t="s">
        <v>130</v>
      </c>
      <c r="D71" s="163">
        <f>ROUND('[3]СВОД'!B54/1000,0)</f>
        <v>1814315</v>
      </c>
      <c r="E71" s="163">
        <v>3828765</v>
      </c>
      <c r="F71" s="163">
        <v>3666629</v>
      </c>
    </row>
    <row r="72" spans="1:6" ht="18.75" customHeight="1">
      <c r="A72" s="160">
        <v>12320</v>
      </c>
      <c r="B72" s="161"/>
      <c r="C72" s="175" t="s">
        <v>131</v>
      </c>
      <c r="D72" s="163">
        <f>ROUND('[3]СВОД'!B55/1000,0)</f>
        <v>354822</v>
      </c>
      <c r="E72" s="163">
        <v>330959</v>
      </c>
      <c r="F72" s="163">
        <v>251953</v>
      </c>
    </row>
    <row r="73" spans="1:6" ht="18.75" customHeight="1">
      <c r="A73" s="160">
        <v>12321</v>
      </c>
      <c r="B73" s="161"/>
      <c r="C73" s="175" t="s">
        <v>132</v>
      </c>
      <c r="D73" s="163" t="s">
        <v>64</v>
      </c>
      <c r="E73" s="163" t="s">
        <v>64</v>
      </c>
      <c r="F73" s="163" t="s">
        <v>64</v>
      </c>
    </row>
    <row r="74" spans="1:6" ht="18.75" customHeight="1">
      <c r="A74" s="160">
        <v>12322</v>
      </c>
      <c r="B74" s="160"/>
      <c r="C74" s="175" t="s">
        <v>133</v>
      </c>
      <c r="D74" s="163">
        <f>ROUND('[3]СВОД'!B57/1000,0)</f>
        <v>346684</v>
      </c>
      <c r="E74" s="163">
        <v>456373</v>
      </c>
      <c r="F74" s="163">
        <v>490474</v>
      </c>
    </row>
    <row r="75" spans="1:6" ht="18.75" customHeight="1">
      <c r="A75" s="160">
        <v>12323</v>
      </c>
      <c r="B75" s="160"/>
      <c r="C75" s="175" t="s">
        <v>139</v>
      </c>
      <c r="D75" s="163">
        <f>ROUND('[3]СВОД'!B58/1000,0)</f>
        <v>0</v>
      </c>
      <c r="E75" s="163">
        <v>0</v>
      </c>
      <c r="F75" s="163">
        <v>0</v>
      </c>
    </row>
    <row r="76" spans="1:6" ht="18.75" customHeight="1">
      <c r="A76" s="160">
        <v>12324</v>
      </c>
      <c r="B76" s="160"/>
      <c r="C76" s="175" t="s">
        <v>134</v>
      </c>
      <c r="D76" s="163">
        <f>ROUND('[3]СВОД'!B59/1000,0)</f>
        <v>112732</v>
      </c>
      <c r="E76" s="163">
        <v>127562</v>
      </c>
      <c r="F76" s="163">
        <v>147805</v>
      </c>
    </row>
    <row r="77" spans="1:6" ht="18.75" customHeight="1">
      <c r="A77" s="160">
        <v>12325</v>
      </c>
      <c r="B77" s="160"/>
      <c r="C77" s="175" t="s">
        <v>135</v>
      </c>
      <c r="D77" s="163">
        <f>ROUND('[3]СВОД'!B60/1000,0)</f>
        <v>21</v>
      </c>
      <c r="E77" s="163">
        <v>21</v>
      </c>
      <c r="F77" s="163">
        <v>44792</v>
      </c>
    </row>
    <row r="78" spans="1:6" ht="18.75" customHeight="1">
      <c r="A78" s="160">
        <v>12326</v>
      </c>
      <c r="B78" s="160"/>
      <c r="C78" s="175" t="s">
        <v>136</v>
      </c>
      <c r="D78" s="163">
        <f>SUM(D80:D83)</f>
        <v>2779927</v>
      </c>
      <c r="E78" s="163">
        <v>2248397</v>
      </c>
      <c r="F78" s="163">
        <v>2318239</v>
      </c>
    </row>
    <row r="79" spans="1:6" ht="18.75" customHeight="1">
      <c r="A79" s="160">
        <v>12327</v>
      </c>
      <c r="B79" s="161"/>
      <c r="C79" s="164" t="s">
        <v>95</v>
      </c>
      <c r="D79" s="163">
        <v>0</v>
      </c>
      <c r="E79" s="163">
        <v>0</v>
      </c>
      <c r="F79" s="163">
        <v>0</v>
      </c>
    </row>
    <row r="80" spans="1:6" ht="18.75" customHeight="1">
      <c r="A80" s="160">
        <v>12328</v>
      </c>
      <c r="B80" s="161"/>
      <c r="C80" s="181" t="s">
        <v>140</v>
      </c>
      <c r="D80" s="163">
        <f>ROUND('[3]СВОД'!B63/1000,0)</f>
        <v>726893</v>
      </c>
      <c r="E80" s="163">
        <v>104304</v>
      </c>
      <c r="F80" s="163">
        <v>29807</v>
      </c>
    </row>
    <row r="81" spans="1:6" ht="18.75" customHeight="1">
      <c r="A81" s="160">
        <v>12329</v>
      </c>
      <c r="B81" s="161"/>
      <c r="C81" s="181" t="s">
        <v>141</v>
      </c>
      <c r="D81" s="163">
        <f>ROUND('[3]СВОД'!B64/1000,0)</f>
        <v>442383</v>
      </c>
      <c r="E81" s="163">
        <v>1025</v>
      </c>
      <c r="F81" s="163">
        <v>1257</v>
      </c>
    </row>
    <row r="82" spans="1:6" ht="18.75" customHeight="1">
      <c r="A82" s="160">
        <v>12330</v>
      </c>
      <c r="B82" s="161"/>
      <c r="C82" s="181" t="s">
        <v>142</v>
      </c>
      <c r="D82" s="163">
        <f>ROUND('[3]СВОД'!B65/1000,0)</f>
        <v>1613</v>
      </c>
      <c r="E82" s="163">
        <v>0</v>
      </c>
      <c r="F82" s="163">
        <v>0</v>
      </c>
    </row>
    <row r="83" spans="1:6" ht="18.75" customHeight="1">
      <c r="A83" s="160">
        <v>12331</v>
      </c>
      <c r="B83" s="161"/>
      <c r="C83" s="181" t="s">
        <v>143</v>
      </c>
      <c r="D83" s="163">
        <f>ROUND('[3]СВОД'!B66/1000,0)-1</f>
        <v>1609038</v>
      </c>
      <c r="E83" s="163">
        <v>2143068</v>
      </c>
      <c r="F83" s="163">
        <v>2287175</v>
      </c>
    </row>
    <row r="84" spans="1:6" ht="18.75" customHeight="1">
      <c r="A84" s="160">
        <v>1240</v>
      </c>
      <c r="B84" s="167"/>
      <c r="C84" s="177" t="s">
        <v>144</v>
      </c>
      <c r="D84" s="163">
        <f>SUM(D86:D87)</f>
        <v>7925825</v>
      </c>
      <c r="E84" s="163">
        <v>7900000</v>
      </c>
      <c r="F84" s="163">
        <v>7900000</v>
      </c>
    </row>
    <row r="85" spans="1:6" ht="18.75" customHeight="1">
      <c r="A85" s="160"/>
      <c r="B85" s="161"/>
      <c r="C85" s="180" t="s">
        <v>95</v>
      </c>
      <c r="D85" s="163">
        <v>0</v>
      </c>
      <c r="E85" s="163">
        <v>0</v>
      </c>
      <c r="F85" s="163">
        <v>0</v>
      </c>
    </row>
    <row r="86" spans="1:6" ht="18.75" customHeight="1">
      <c r="A86" s="160">
        <v>12401</v>
      </c>
      <c r="B86" s="161"/>
      <c r="C86" s="182" t="s">
        <v>145</v>
      </c>
      <c r="D86" s="163">
        <f>ROUND('[3]СВОД'!B69/1000,0)</f>
        <v>0</v>
      </c>
      <c r="E86" s="163">
        <v>0</v>
      </c>
      <c r="F86" s="163">
        <v>0</v>
      </c>
    </row>
    <row r="87" spans="1:6" ht="18.75" customHeight="1">
      <c r="A87" s="160">
        <v>12402</v>
      </c>
      <c r="B87" s="160"/>
      <c r="C87" s="182" t="s">
        <v>146</v>
      </c>
      <c r="D87" s="163">
        <f>ROUND('[3]СВОД'!B70/1000,0)</f>
        <v>7925825</v>
      </c>
      <c r="E87" s="163">
        <v>7900000</v>
      </c>
      <c r="F87" s="163">
        <v>7900000</v>
      </c>
    </row>
    <row r="88" spans="1:6" ht="18.75" customHeight="1">
      <c r="A88" s="160">
        <v>1250</v>
      </c>
      <c r="B88" s="160"/>
      <c r="C88" s="177" t="s">
        <v>147</v>
      </c>
      <c r="D88" s="163">
        <f>ROUND('[3]СВОД'!B71/1000,0)</f>
        <v>235434</v>
      </c>
      <c r="E88" s="163">
        <v>197409</v>
      </c>
      <c r="F88" s="163">
        <v>348634</v>
      </c>
    </row>
    <row r="89" spans="1:6" ht="18.75" customHeight="1">
      <c r="A89" s="160">
        <v>1260</v>
      </c>
      <c r="B89" s="160"/>
      <c r="C89" s="177" t="s">
        <v>148</v>
      </c>
      <c r="D89" s="163" t="s">
        <v>64</v>
      </c>
      <c r="E89" s="163" t="s">
        <v>64</v>
      </c>
      <c r="F89" s="163" t="s">
        <v>64</v>
      </c>
    </row>
    <row r="90" spans="1:6" ht="18.75" customHeight="1">
      <c r="A90" s="160">
        <v>1270</v>
      </c>
      <c r="B90" s="160"/>
      <c r="C90" s="177" t="s">
        <v>149</v>
      </c>
      <c r="D90" s="163">
        <f>ROUND('[3]СВОД'!B72/1000,0)</f>
        <v>1071526</v>
      </c>
      <c r="E90" s="163">
        <v>1071830</v>
      </c>
      <c r="F90" s="163">
        <v>1064438</v>
      </c>
    </row>
    <row r="91" spans="1:6" ht="18.75" customHeight="1">
      <c r="A91" s="160">
        <v>1200</v>
      </c>
      <c r="B91" s="160"/>
      <c r="C91" s="175" t="s">
        <v>150</v>
      </c>
      <c r="D91" s="163">
        <f>SUM(D84,D88,D89,D52,D51,D45,D90)</f>
        <v>18414511</v>
      </c>
      <c r="E91" s="163">
        <v>20008190</v>
      </c>
      <c r="F91" s="163">
        <v>20198990</v>
      </c>
    </row>
    <row r="92" spans="1:6" ht="18.75" customHeight="1" thickBot="1">
      <c r="A92" s="183">
        <v>1600</v>
      </c>
      <c r="B92" s="184"/>
      <c r="C92" s="185" t="s">
        <v>151</v>
      </c>
      <c r="D92" s="186">
        <f>SUM(D91,D43)</f>
        <v>56570461</v>
      </c>
      <c r="E92" s="186">
        <v>59425192</v>
      </c>
      <c r="F92" s="186">
        <v>59508325</v>
      </c>
    </row>
    <row r="93" spans="3:6" ht="18.75" customHeight="1">
      <c r="C93" s="187"/>
      <c r="D93" s="188"/>
      <c r="E93" s="188"/>
      <c r="F93" s="188"/>
    </row>
    <row r="94" spans="1:6" s="127" customFormat="1" ht="13.5" customHeight="1" thickBot="1">
      <c r="A94" s="128"/>
      <c r="B94" s="128"/>
      <c r="C94" s="189"/>
      <c r="D94" s="190"/>
      <c r="E94" s="191"/>
      <c r="F94" s="191"/>
    </row>
    <row r="95" spans="1:6" ht="30" customHeight="1">
      <c r="A95" s="192"/>
      <c r="B95" s="193"/>
      <c r="C95" s="194" t="s">
        <v>152</v>
      </c>
      <c r="D95" s="145" t="str">
        <f>D15</f>
        <v>на 30 сентября 2023 г.</v>
      </c>
      <c r="E95" s="195" t="str">
        <f>E15</f>
        <v>На 31 декабря 2022 года</v>
      </c>
      <c r="F95" s="196" t="str">
        <f>F15</f>
        <v>На 31 декабря 2021 года</v>
      </c>
    </row>
    <row r="96" spans="1:6" s="198" customFormat="1" ht="12" customHeight="1" thickBot="1">
      <c r="A96" s="148">
        <v>1</v>
      </c>
      <c r="B96" s="149">
        <v>2</v>
      </c>
      <c r="C96" s="150">
        <v>3</v>
      </c>
      <c r="D96" s="151">
        <v>4</v>
      </c>
      <c r="E96" s="153">
        <v>5</v>
      </c>
      <c r="F96" s="197">
        <v>6</v>
      </c>
    </row>
    <row r="97" spans="1:6" ht="19.5" customHeight="1">
      <c r="A97" s="155"/>
      <c r="B97" s="156"/>
      <c r="C97" s="174" t="s">
        <v>153</v>
      </c>
      <c r="D97" s="199"/>
      <c r="E97" s="200"/>
      <c r="F97" s="201"/>
    </row>
    <row r="98" spans="1:6" ht="18.75" customHeight="1">
      <c r="A98" s="160">
        <v>1310</v>
      </c>
      <c r="B98" s="160"/>
      <c r="C98" s="175" t="s">
        <v>154</v>
      </c>
      <c r="D98" s="163">
        <f>ROUND('[3]СВОД'!B76/1000,0)</f>
        <v>14749054</v>
      </c>
      <c r="E98" s="163">
        <v>14749054</v>
      </c>
      <c r="F98" s="163">
        <v>14749054</v>
      </c>
    </row>
    <row r="99" spans="1:6" ht="18.75" customHeight="1">
      <c r="A99" s="160">
        <v>1320</v>
      </c>
      <c r="B99" s="160"/>
      <c r="C99" s="175" t="s">
        <v>155</v>
      </c>
      <c r="D99" s="163" t="s">
        <v>64</v>
      </c>
      <c r="E99" s="163" t="s">
        <v>64</v>
      </c>
      <c r="F99" s="163" t="s">
        <v>64</v>
      </c>
    </row>
    <row r="100" spans="1:6" ht="18.75" customHeight="1">
      <c r="A100" s="160">
        <v>1340</v>
      </c>
      <c r="B100" s="160"/>
      <c r="C100" s="202" t="s">
        <v>156</v>
      </c>
      <c r="D100" s="163">
        <f>ROUND('[3]СВОД'!B78/1000,0)</f>
        <v>10498170</v>
      </c>
      <c r="E100" s="163">
        <v>10498170</v>
      </c>
      <c r="F100" s="163">
        <v>10506900</v>
      </c>
    </row>
    <row r="101" spans="1:6" ht="18.75" customHeight="1">
      <c r="A101" s="160">
        <v>1350</v>
      </c>
      <c r="B101" s="160"/>
      <c r="C101" s="175" t="s">
        <v>157</v>
      </c>
      <c r="D101" s="163">
        <f>ROUND('[3]СВОД'!B79/1000,0)</f>
        <v>6414537</v>
      </c>
      <c r="E101" s="163">
        <v>6414537</v>
      </c>
      <c r="F101" s="163">
        <v>6414537</v>
      </c>
    </row>
    <row r="102" spans="1:6" ht="18.75" customHeight="1">
      <c r="A102" s="160">
        <v>1360</v>
      </c>
      <c r="B102" s="160"/>
      <c r="C102" s="175" t="s">
        <v>158</v>
      </c>
      <c r="D102" s="163">
        <f>SUM(D104:D105)</f>
        <v>540076</v>
      </c>
      <c r="E102" s="163">
        <v>540076</v>
      </c>
      <c r="F102" s="163">
        <v>528206</v>
      </c>
    </row>
    <row r="103" spans="1:6" ht="18.75" customHeight="1">
      <c r="A103" s="160"/>
      <c r="B103" s="161"/>
      <c r="C103" s="203" t="s">
        <v>159</v>
      </c>
      <c r="D103" s="163">
        <v>0</v>
      </c>
      <c r="E103" s="163">
        <v>0</v>
      </c>
      <c r="F103" s="163">
        <v>0</v>
      </c>
    </row>
    <row r="104" spans="1:6" ht="18.75" customHeight="1">
      <c r="A104" s="160">
        <v>13601</v>
      </c>
      <c r="B104" s="161"/>
      <c r="C104" s="175" t="s">
        <v>160</v>
      </c>
      <c r="D104" s="204">
        <f>ROUND('[3]СВОД'!B82/1000,0)</f>
        <v>528837</v>
      </c>
      <c r="E104" s="204">
        <v>528837</v>
      </c>
      <c r="F104" s="204">
        <v>516967</v>
      </c>
    </row>
    <row r="105" spans="1:6" ht="18.75" customHeight="1">
      <c r="A105" s="160">
        <v>13602</v>
      </c>
      <c r="B105" s="161"/>
      <c r="C105" s="175" t="s">
        <v>161</v>
      </c>
      <c r="D105" s="163">
        <f>ROUND('[3]СВОД'!B83/1000,0)</f>
        <v>11239</v>
      </c>
      <c r="E105" s="163">
        <v>11239</v>
      </c>
      <c r="F105" s="163">
        <v>11239</v>
      </c>
    </row>
    <row r="106" spans="1:6" ht="18.75" customHeight="1">
      <c r="A106" s="160">
        <v>1370</v>
      </c>
      <c r="B106" s="160"/>
      <c r="C106" s="175" t="s">
        <v>162</v>
      </c>
      <c r="D106" s="204">
        <f>ROUND('[3]СВОД'!B84/1000,0)</f>
        <v>-8571887</v>
      </c>
      <c r="E106" s="204">
        <v>-9688606</v>
      </c>
      <c r="F106" s="204">
        <v>-8994950</v>
      </c>
    </row>
    <row r="107" spans="1:6" ht="18.75" customHeight="1">
      <c r="A107" s="160">
        <v>1300</v>
      </c>
      <c r="B107" s="161"/>
      <c r="C107" s="175" t="s">
        <v>163</v>
      </c>
      <c r="D107" s="163">
        <f>SUM(D98,D99,D100,D101,D102,D106)</f>
        <v>23629950</v>
      </c>
      <c r="E107" s="163">
        <v>22513231</v>
      </c>
      <c r="F107" s="163">
        <v>23203747</v>
      </c>
    </row>
    <row r="108" spans="1:6" ht="18.75" customHeight="1">
      <c r="A108" s="160"/>
      <c r="B108" s="161"/>
      <c r="C108" s="205" t="s">
        <v>164</v>
      </c>
      <c r="D108" s="206"/>
      <c r="E108" s="206"/>
      <c r="F108" s="206"/>
    </row>
    <row r="109" spans="1:6" ht="18.75" customHeight="1">
      <c r="A109" s="160">
        <v>1410</v>
      </c>
      <c r="B109" s="160"/>
      <c r="C109" s="177" t="s">
        <v>165</v>
      </c>
      <c r="D109" s="163">
        <f>ROUND('[3]СВОД'!B87/1000,0)</f>
        <v>3968249</v>
      </c>
      <c r="E109" s="163">
        <v>4519449</v>
      </c>
      <c r="F109" s="163">
        <v>3368276</v>
      </c>
    </row>
    <row r="110" spans="1:6" ht="18.75" customHeight="1">
      <c r="A110" s="160">
        <v>1420</v>
      </c>
      <c r="B110" s="160"/>
      <c r="C110" s="177" t="s">
        <v>166</v>
      </c>
      <c r="D110" s="163">
        <f>ROUND('[3]СВОД'!B88/1000,0)</f>
        <v>4471572</v>
      </c>
      <c r="E110" s="163">
        <v>4550464</v>
      </c>
      <c r="F110" s="163">
        <v>3844946</v>
      </c>
    </row>
    <row r="111" spans="1:6" ht="18.75" customHeight="1">
      <c r="A111" s="160">
        <v>1430</v>
      </c>
      <c r="B111" s="160"/>
      <c r="C111" s="177" t="s">
        <v>167</v>
      </c>
      <c r="D111" s="163" t="s">
        <v>64</v>
      </c>
      <c r="E111" s="163" t="s">
        <v>64</v>
      </c>
      <c r="F111" s="163" t="s">
        <v>64</v>
      </c>
    </row>
    <row r="112" spans="1:6" ht="18.75" customHeight="1">
      <c r="A112" s="160">
        <v>1440</v>
      </c>
      <c r="B112" s="160"/>
      <c r="C112" s="177" t="s">
        <v>168</v>
      </c>
      <c r="D112" s="163">
        <f>ROUND('[3]СВОД'!B90/1000,0)</f>
        <v>0</v>
      </c>
      <c r="E112" s="163">
        <v>0</v>
      </c>
      <c r="F112" s="163">
        <v>0</v>
      </c>
    </row>
    <row r="113" spans="1:6" ht="18.75" customHeight="1">
      <c r="A113" s="160">
        <v>1450</v>
      </c>
      <c r="B113" s="160"/>
      <c r="C113" s="177" t="s">
        <v>169</v>
      </c>
      <c r="D113" s="163">
        <f>SUM(D115:D117)</f>
        <v>3017153</v>
      </c>
      <c r="E113" s="163">
        <v>4013219</v>
      </c>
      <c r="F113" s="163">
        <v>4939070</v>
      </c>
    </row>
    <row r="114" spans="1:6" ht="18.75" customHeight="1">
      <c r="A114" s="160"/>
      <c r="B114" s="161"/>
      <c r="C114" s="175" t="s">
        <v>159</v>
      </c>
      <c r="D114" s="163">
        <v>0</v>
      </c>
      <c r="E114" s="163">
        <v>0</v>
      </c>
      <c r="F114" s="163">
        <v>0</v>
      </c>
    </row>
    <row r="115" spans="1:6" ht="18.75" customHeight="1">
      <c r="A115" s="160">
        <v>1451</v>
      </c>
      <c r="B115" s="161"/>
      <c r="C115" s="175" t="s">
        <v>170</v>
      </c>
      <c r="D115" s="163">
        <f>ROUND('[3]СВОД'!B93/1000,0)</f>
        <v>2625492</v>
      </c>
      <c r="E115" s="163">
        <v>3500656</v>
      </c>
      <c r="F115" s="163">
        <v>4459541</v>
      </c>
    </row>
    <row r="116" spans="1:6" ht="18.75" customHeight="1">
      <c r="A116" s="160">
        <v>1452</v>
      </c>
      <c r="B116" s="161"/>
      <c r="C116" s="175" t="s">
        <v>171</v>
      </c>
      <c r="D116" s="163">
        <f>ROUND('[3]СВОД'!B94/1000,0)+1</f>
        <v>388636</v>
      </c>
      <c r="E116" s="163">
        <v>509993</v>
      </c>
      <c r="F116" s="163">
        <v>479529</v>
      </c>
    </row>
    <row r="117" spans="1:6" ht="18.75" customHeight="1">
      <c r="A117" s="160"/>
      <c r="B117" s="161"/>
      <c r="C117" s="164" t="s">
        <v>172</v>
      </c>
      <c r="D117" s="163">
        <f>ROUND('[3]СВОД'!B95/1000,0)</f>
        <v>3025</v>
      </c>
      <c r="E117" s="163">
        <v>2570</v>
      </c>
      <c r="F117" s="163">
        <v>0</v>
      </c>
    </row>
    <row r="118" spans="1:6" ht="18.75" customHeight="1">
      <c r="A118" s="160">
        <v>1400</v>
      </c>
      <c r="B118" s="161"/>
      <c r="C118" s="175" t="s">
        <v>173</v>
      </c>
      <c r="D118" s="163">
        <f>SUM(D109,D110,D111,D112,D113)</f>
        <v>11456974</v>
      </c>
      <c r="E118" s="163">
        <v>13083132</v>
      </c>
      <c r="F118" s="163">
        <v>12152292</v>
      </c>
    </row>
    <row r="119" spans="1:6" ht="18.75" customHeight="1">
      <c r="A119" s="160"/>
      <c r="B119" s="161"/>
      <c r="C119" s="174" t="s">
        <v>174</v>
      </c>
      <c r="D119" s="207"/>
      <c r="E119" s="207"/>
      <c r="F119" s="207"/>
    </row>
    <row r="120" spans="1:6" ht="18.75" customHeight="1">
      <c r="A120" s="160">
        <v>1510</v>
      </c>
      <c r="B120" s="160"/>
      <c r="C120" s="177" t="s">
        <v>165</v>
      </c>
      <c r="D120" s="163">
        <f>ROUND('[3]СВОД'!B98/1000,0)</f>
        <v>7190698</v>
      </c>
      <c r="E120" s="163">
        <v>6848827</v>
      </c>
      <c r="F120" s="163">
        <v>5515250</v>
      </c>
    </row>
    <row r="121" spans="1:6" ht="18.75" customHeight="1">
      <c r="A121" s="160">
        <v>1520</v>
      </c>
      <c r="B121" s="160"/>
      <c r="C121" s="177" t="s">
        <v>175</v>
      </c>
      <c r="D121" s="163">
        <f>SUM(D123:D132)</f>
        <v>13480643</v>
      </c>
      <c r="E121" s="163">
        <v>15689057</v>
      </c>
      <c r="F121" s="163">
        <v>17016278</v>
      </c>
    </row>
    <row r="122" spans="1:6" ht="18.75" customHeight="1">
      <c r="A122" s="160"/>
      <c r="B122" s="161"/>
      <c r="C122" s="175" t="s">
        <v>159</v>
      </c>
      <c r="D122" s="163">
        <v>0</v>
      </c>
      <c r="E122" s="163">
        <v>0</v>
      </c>
      <c r="F122" s="163">
        <v>0</v>
      </c>
    </row>
    <row r="123" spans="1:6" ht="18.75" customHeight="1">
      <c r="A123" s="160">
        <v>15201</v>
      </c>
      <c r="B123" s="160"/>
      <c r="C123" s="175" t="s">
        <v>170</v>
      </c>
      <c r="D123" s="163">
        <f>ROUND('[3]СВОД'!B101/1000,0)</f>
        <v>7938553</v>
      </c>
      <c r="E123" s="163">
        <v>8884652</v>
      </c>
      <c r="F123" s="163">
        <v>9918590</v>
      </c>
    </row>
    <row r="124" spans="1:6" ht="18.75" customHeight="1">
      <c r="A124" s="160">
        <v>15202</v>
      </c>
      <c r="B124" s="160"/>
      <c r="C124" s="175" t="s">
        <v>176</v>
      </c>
      <c r="D124" s="163">
        <f>ROUND('[3]СВОД'!B102/1000,0)</f>
        <v>125586</v>
      </c>
      <c r="E124" s="163">
        <v>178815</v>
      </c>
      <c r="F124" s="163">
        <v>174470</v>
      </c>
    </row>
    <row r="125" spans="1:6" ht="18.75" customHeight="1">
      <c r="A125" s="160">
        <v>15203</v>
      </c>
      <c r="B125" s="160"/>
      <c r="C125" s="175" t="s">
        <v>177</v>
      </c>
      <c r="D125" s="163">
        <f>ROUND('[3]СВОД'!B103/1000,0)</f>
        <v>307744</v>
      </c>
      <c r="E125" s="163">
        <v>434147</v>
      </c>
      <c r="F125" s="163">
        <v>168363</v>
      </c>
    </row>
    <row r="126" spans="1:6" ht="18.75" customHeight="1">
      <c r="A126" s="160">
        <v>15204</v>
      </c>
      <c r="B126" s="160"/>
      <c r="C126" s="175" t="s">
        <v>178</v>
      </c>
      <c r="D126" s="163">
        <f>ROUND('[3]СВОД'!B104/1000,0)</f>
        <v>134039</v>
      </c>
      <c r="E126" s="163">
        <v>766778</v>
      </c>
      <c r="F126" s="163">
        <v>764250</v>
      </c>
    </row>
    <row r="127" spans="1:6" ht="18.75" customHeight="1">
      <c r="A127" s="160">
        <v>15205</v>
      </c>
      <c r="B127" s="160"/>
      <c r="C127" s="175" t="s">
        <v>171</v>
      </c>
      <c r="D127" s="204">
        <f>ROUND('[3]СВОД'!B105/1000,0)</f>
        <v>4027282</v>
      </c>
      <c r="E127" s="204">
        <v>4559625</v>
      </c>
      <c r="F127" s="204">
        <v>4830224</v>
      </c>
    </row>
    <row r="128" spans="1:6" ht="18.75" customHeight="1">
      <c r="A128" s="160">
        <v>15206</v>
      </c>
      <c r="B128" s="160"/>
      <c r="C128" s="175" t="s">
        <v>179</v>
      </c>
      <c r="D128" s="163" t="s">
        <v>64</v>
      </c>
      <c r="E128" s="163" t="s">
        <v>64</v>
      </c>
      <c r="F128" s="163" t="s">
        <v>64</v>
      </c>
    </row>
    <row r="129" spans="1:6" ht="18.75" customHeight="1">
      <c r="A129" s="160">
        <v>15207</v>
      </c>
      <c r="B129" s="160"/>
      <c r="C129" s="175" t="s">
        <v>180</v>
      </c>
      <c r="D129" s="163">
        <f>ROUND('[3]СВОД'!B107/1000,0)</f>
        <v>515940</v>
      </c>
      <c r="E129" s="163">
        <v>435412</v>
      </c>
      <c r="F129" s="163">
        <v>396462</v>
      </c>
    </row>
    <row r="130" spans="1:6" ht="18.75" customHeight="1">
      <c r="A130" s="160">
        <v>15208</v>
      </c>
      <c r="B130" s="160"/>
      <c r="C130" s="175" t="s">
        <v>181</v>
      </c>
      <c r="D130" s="163">
        <f>ROUND('[3]СВОД'!B108/1000,0)</f>
        <v>431499</v>
      </c>
      <c r="E130" s="163">
        <v>429628</v>
      </c>
      <c r="F130" s="163">
        <v>543106</v>
      </c>
    </row>
    <row r="131" spans="1:6" ht="18.75" customHeight="1">
      <c r="A131" s="160">
        <v>15209</v>
      </c>
      <c r="B131" s="160"/>
      <c r="C131" s="175" t="s">
        <v>182</v>
      </c>
      <c r="D131" s="163">
        <f>ROUND('[3]СВОД'!B109/1000,0)</f>
        <v>0</v>
      </c>
      <c r="E131" s="163">
        <v>0</v>
      </c>
      <c r="F131" s="163">
        <v>220813</v>
      </c>
    </row>
    <row r="132" spans="1:6" ht="18.75" customHeight="1">
      <c r="A132" s="160">
        <v>15210</v>
      </c>
      <c r="B132" s="160"/>
      <c r="C132" s="164" t="s">
        <v>183</v>
      </c>
      <c r="D132" s="163" t="s">
        <v>64</v>
      </c>
      <c r="E132" s="163" t="s">
        <v>64</v>
      </c>
      <c r="F132" s="163" t="s">
        <v>64</v>
      </c>
    </row>
    <row r="133" spans="1:6" ht="18.75" customHeight="1">
      <c r="A133" s="160">
        <v>1530</v>
      </c>
      <c r="B133" s="160"/>
      <c r="C133" s="177" t="s">
        <v>184</v>
      </c>
      <c r="D133" s="163">
        <f>ROUND('[3]СВОД'!B111/1000,0)</f>
        <v>14207</v>
      </c>
      <c r="E133" s="163">
        <v>15566</v>
      </c>
      <c r="F133" s="163">
        <v>17379</v>
      </c>
    </row>
    <row r="134" spans="1:6" ht="18.75" customHeight="1">
      <c r="A134" s="160">
        <v>1540</v>
      </c>
      <c r="B134" s="160"/>
      <c r="C134" s="177" t="s">
        <v>167</v>
      </c>
      <c r="D134" s="163">
        <f>ROUND('[3]СВОД'!B112/1000,0)</f>
        <v>797989</v>
      </c>
      <c r="E134" s="163">
        <v>1275379</v>
      </c>
      <c r="F134" s="163">
        <v>1603379</v>
      </c>
    </row>
    <row r="135" spans="1:6" ht="18.75" customHeight="1">
      <c r="A135" s="160">
        <v>1550</v>
      </c>
      <c r="B135" s="160"/>
      <c r="C135" s="177" t="s">
        <v>169</v>
      </c>
      <c r="D135" s="163" t="s">
        <v>64</v>
      </c>
      <c r="E135" s="163" t="s">
        <v>64</v>
      </c>
      <c r="F135" s="163" t="s">
        <v>64</v>
      </c>
    </row>
    <row r="136" spans="1:6" ht="18.75" customHeight="1">
      <c r="A136" s="160">
        <v>1500</v>
      </c>
      <c r="B136" s="161"/>
      <c r="C136" s="175" t="s">
        <v>185</v>
      </c>
      <c r="D136" s="163">
        <f>SUM(D120,D121,D133,D134,D135)</f>
        <v>21483537</v>
      </c>
      <c r="E136" s="163">
        <v>23828829</v>
      </c>
      <c r="F136" s="163">
        <v>24152286</v>
      </c>
    </row>
    <row r="137" spans="1:6" ht="18.75" customHeight="1" thickBot="1">
      <c r="A137" s="183">
        <v>1700</v>
      </c>
      <c r="B137" s="184"/>
      <c r="C137" s="185" t="s">
        <v>186</v>
      </c>
      <c r="D137" s="186">
        <f>SUM(D136,D118,D107)</f>
        <v>56570461</v>
      </c>
      <c r="E137" s="186">
        <v>59425192</v>
      </c>
      <c r="F137" s="186">
        <v>59508325</v>
      </c>
    </row>
    <row r="138" spans="3:6" ht="12.75" customHeight="1">
      <c r="C138" s="189"/>
      <c r="D138" s="208"/>
      <c r="E138" s="209"/>
      <c r="F138" s="209"/>
    </row>
    <row r="139" spans="4:6" ht="13.5" customHeight="1">
      <c r="D139" s="210"/>
      <c r="E139" s="210"/>
      <c r="F139" s="210"/>
    </row>
    <row r="140" spans="4:6" ht="13.5" customHeight="1">
      <c r="D140" s="210"/>
      <c r="E140" s="210"/>
      <c r="F140" s="210"/>
    </row>
    <row r="141" spans="4:6" ht="13.5" customHeight="1">
      <c r="D141" s="210"/>
      <c r="E141" s="210"/>
      <c r="F141" s="210"/>
    </row>
    <row r="142" ht="15"/>
    <row r="143" ht="15"/>
    <row r="144" ht="15"/>
    <row r="145" ht="15">
      <c r="A145" s="211"/>
    </row>
    <row r="146" spans="1:6" ht="50.25" customHeight="1">
      <c r="A146" s="219" t="s">
        <v>187</v>
      </c>
      <c r="B146" s="219"/>
      <c r="C146" s="219"/>
      <c r="D146" s="219" t="s">
        <v>188</v>
      </c>
      <c r="E146" s="219"/>
      <c r="F146" s="212" t="s">
        <v>189</v>
      </c>
    </row>
    <row r="147" spans="1:6" ht="36.75" customHeight="1">
      <c r="A147" s="220" t="s">
        <v>190</v>
      </c>
      <c r="B147" s="220"/>
      <c r="C147" s="220"/>
      <c r="D147" s="221" t="s">
        <v>68</v>
      </c>
      <c r="E147" s="221"/>
      <c r="F147" s="221"/>
    </row>
    <row r="148" ht="15"/>
    <row r="149" ht="18.75">
      <c r="A149" s="130" t="s">
        <v>191</v>
      </c>
    </row>
    <row r="150" spans="1:3" ht="15.75">
      <c r="A150" s="213"/>
      <c r="B150" s="213"/>
      <c r="C150" s="213"/>
    </row>
    <row r="151" ht="15.75">
      <c r="A151" s="214"/>
    </row>
  </sheetData>
  <sheetProtection/>
  <mergeCells count="17">
    <mergeCell ref="A13:D13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4:D14"/>
    <mergeCell ref="A146:C146"/>
    <mergeCell ref="D146:E146"/>
    <mergeCell ref="A147:C147"/>
    <mergeCell ref="D147:F147"/>
  </mergeCells>
  <printOptions/>
  <pageMargins left="0.747916666666667" right="0" top="0.275694444444444" bottom="0.157638888888889" header="0.511811023622047" footer="0.511811023622047"/>
  <pageSetup horizontalDpi="300" verticalDpi="300" orientation="portrait" paperSize="9" scale="43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26"/>
  <sheetViews>
    <sheetView showGridLines="0" showOutlineSymbols="0" view="pageBreakPreview" zoomScaleNormal="87" zoomScaleSheetLayoutView="100" zoomScalePageLayoutView="0" workbookViewId="0" topLeftCell="A1">
      <selection activeCell="B5" sqref="B5"/>
    </sheetView>
  </sheetViews>
  <sheetFormatPr defaultColWidth="14.00390625" defaultRowHeight="0" customHeight="1" zeroHeight="1"/>
  <cols>
    <col min="1" max="1" width="10.140625" style="1" customWidth="1"/>
    <col min="2" max="2" width="76.8515625" style="1" customWidth="1"/>
    <col min="3" max="3" width="9.28125" style="2" customWidth="1"/>
    <col min="4" max="4" width="20.8515625" style="1" customWidth="1"/>
    <col min="5" max="5" width="23.00390625" style="3" customWidth="1"/>
    <col min="6" max="6" width="20.00390625" style="4" customWidth="1"/>
    <col min="7" max="7" width="21.140625" style="2" customWidth="1"/>
    <col min="8" max="8" width="14.00390625" style="2" customWidth="1"/>
    <col min="9" max="16384" width="14.00390625" style="2" customWidth="1"/>
  </cols>
  <sheetData>
    <row r="1" ht="18"/>
    <row r="2" ht="18.75" thickBot="1"/>
    <row r="3" spans="1:6" s="7" customFormat="1" ht="21" customHeight="1">
      <c r="A3" s="5"/>
      <c r="B3" s="6" t="s">
        <v>0</v>
      </c>
      <c r="D3" s="8"/>
      <c r="E3" s="9" t="s">
        <v>1</v>
      </c>
      <c r="F3" s="10"/>
    </row>
    <row r="4" spans="1:6" s="7" customFormat="1" ht="13.5" customHeight="1">
      <c r="A4" s="5"/>
      <c r="B4" s="11"/>
      <c r="D4" s="12" t="s">
        <v>2</v>
      </c>
      <c r="E4" s="13" t="s">
        <v>3</v>
      </c>
      <c r="F4" s="10"/>
    </row>
    <row r="5" spans="1:6" s="7" customFormat="1" ht="13.5" customHeight="1">
      <c r="A5" s="14"/>
      <c r="B5" s="11" t="s">
        <v>4</v>
      </c>
      <c r="D5" s="15" t="s">
        <v>5</v>
      </c>
      <c r="E5" s="16" t="s">
        <v>6</v>
      </c>
      <c r="F5" s="10"/>
    </row>
    <row r="6" spans="1:6" s="7" customFormat="1" ht="14.25" customHeight="1">
      <c r="A6" s="5"/>
      <c r="B6" s="1" t="s">
        <v>7</v>
      </c>
      <c r="D6" s="17" t="s">
        <v>8</v>
      </c>
      <c r="E6" s="18" t="s">
        <v>9</v>
      </c>
      <c r="F6" s="10"/>
    </row>
    <row r="7" spans="1:6" s="7" customFormat="1" ht="14.25" customHeight="1">
      <c r="A7" s="5"/>
      <c r="B7" s="19" t="s">
        <v>10</v>
      </c>
      <c r="D7" s="14" t="s">
        <v>11</v>
      </c>
      <c r="E7" s="18" t="s">
        <v>12</v>
      </c>
      <c r="F7" s="10"/>
    </row>
    <row r="8" spans="1:6" s="7" customFormat="1" ht="14.25" customHeight="1">
      <c r="A8" s="5"/>
      <c r="B8" s="20" t="s">
        <v>13</v>
      </c>
      <c r="D8" s="17" t="s">
        <v>14</v>
      </c>
      <c r="E8" s="18" t="s">
        <v>15</v>
      </c>
      <c r="F8" s="10"/>
    </row>
    <row r="9" spans="1:6" s="7" customFormat="1" ht="14.25" customHeight="1">
      <c r="A9" s="5"/>
      <c r="B9" s="21" t="s">
        <v>16</v>
      </c>
      <c r="D9" s="19"/>
      <c r="E9" s="229" t="s">
        <v>17</v>
      </c>
      <c r="F9" s="10"/>
    </row>
    <row r="10" spans="1:6" s="7" customFormat="1" ht="13.5" customHeight="1">
      <c r="A10" s="5"/>
      <c r="B10" s="21" t="s">
        <v>18</v>
      </c>
      <c r="D10" s="14" t="s">
        <v>19</v>
      </c>
      <c r="E10" s="230"/>
      <c r="F10" s="10"/>
    </row>
    <row r="11" spans="1:10" s="7" customFormat="1" ht="14.25" customHeight="1" thickBot="1">
      <c r="A11" s="5"/>
      <c r="B11" s="19" t="s">
        <v>192</v>
      </c>
      <c r="D11" s="14" t="s">
        <v>20</v>
      </c>
      <c r="E11" s="22" t="s">
        <v>21</v>
      </c>
      <c r="F11" s="10"/>
      <c r="J11" s="23"/>
    </row>
    <row r="12" spans="1:6" s="7" customFormat="1" ht="13.5" customHeight="1" hidden="1">
      <c r="A12" s="5"/>
      <c r="B12" s="19"/>
      <c r="D12" s="19"/>
      <c r="E12" s="19"/>
      <c r="F12" s="10"/>
    </row>
    <row r="13" spans="1:6" s="7" customFormat="1" ht="13.5" customHeight="1" hidden="1">
      <c r="A13" s="5"/>
      <c r="B13" s="19"/>
      <c r="D13" s="19"/>
      <c r="E13" s="19"/>
      <c r="F13" s="10"/>
    </row>
    <row r="14" spans="1:6" s="7" customFormat="1" ht="13.5" customHeight="1">
      <c r="A14" s="5"/>
      <c r="B14" s="19"/>
      <c r="D14" s="19"/>
      <c r="E14" s="19"/>
      <c r="F14" s="10"/>
    </row>
    <row r="15" spans="1:6" s="25" customFormat="1" ht="33" customHeight="1" thickBot="1">
      <c r="A15" s="24"/>
      <c r="B15" s="216"/>
      <c r="D15" s="24"/>
      <c r="E15" s="24"/>
      <c r="F15" s="26"/>
    </row>
    <row r="16" spans="1:6" s="25" customFormat="1" ht="12.75" customHeight="1">
      <c r="A16" s="231" t="s">
        <v>23</v>
      </c>
      <c r="B16" s="233" t="s">
        <v>24</v>
      </c>
      <c r="C16" s="235" t="s">
        <v>22</v>
      </c>
      <c r="D16" s="237" t="s">
        <v>25</v>
      </c>
      <c r="E16" s="237" t="s">
        <v>26</v>
      </c>
      <c r="F16" s="26"/>
    </row>
    <row r="17" spans="1:8" s="25" customFormat="1" ht="16.5" customHeight="1" thickBot="1">
      <c r="A17" s="232"/>
      <c r="B17" s="234"/>
      <c r="C17" s="236"/>
      <c r="D17" s="238"/>
      <c r="E17" s="238"/>
      <c r="F17" s="26"/>
      <c r="G17" s="27"/>
      <c r="H17" s="28"/>
    </row>
    <row r="18" spans="1:6" s="35" customFormat="1" ht="9.75" customHeight="1" thickBot="1">
      <c r="A18" s="29">
        <v>1</v>
      </c>
      <c r="B18" s="30">
        <v>2</v>
      </c>
      <c r="C18" s="31">
        <v>3</v>
      </c>
      <c r="D18" s="32">
        <v>4</v>
      </c>
      <c r="E18" s="33">
        <v>5</v>
      </c>
      <c r="F18" s="34"/>
    </row>
    <row r="19" spans="1:6" s="35" customFormat="1" ht="14.25" customHeight="1">
      <c r="A19" s="36"/>
      <c r="B19" s="37" t="s">
        <v>27</v>
      </c>
      <c r="C19" s="38"/>
      <c r="D19" s="39"/>
      <c r="E19" s="40"/>
      <c r="F19" s="34"/>
    </row>
    <row r="20" spans="1:6" s="7" customFormat="1" ht="15.75" customHeight="1" hidden="1">
      <c r="A20" s="41"/>
      <c r="B20" s="42" t="s">
        <v>28</v>
      </c>
      <c r="C20" s="43"/>
      <c r="D20" s="44"/>
      <c r="E20" s="45"/>
      <c r="F20" s="10"/>
    </row>
    <row r="21" spans="1:8" s="7" customFormat="1" ht="13.5">
      <c r="A21" s="46"/>
      <c r="B21" s="42" t="s">
        <v>28</v>
      </c>
      <c r="C21" s="47">
        <v>2110</v>
      </c>
      <c r="D21" s="48">
        <v>30808568</v>
      </c>
      <c r="E21" s="49">
        <v>28563471</v>
      </c>
      <c r="F21" s="50"/>
      <c r="G21" s="28"/>
      <c r="H21" s="28"/>
    </row>
    <row r="22" spans="1:8" s="7" customFormat="1" ht="12.75">
      <c r="A22" s="51"/>
      <c r="B22" s="52" t="s">
        <v>29</v>
      </c>
      <c r="C22" s="47"/>
      <c r="D22" s="53"/>
      <c r="E22" s="54"/>
      <c r="F22" s="10"/>
      <c r="G22" s="28"/>
      <c r="H22" s="28"/>
    </row>
    <row r="23" spans="1:8" s="7" customFormat="1" ht="13.5">
      <c r="A23" s="46"/>
      <c r="B23" s="55" t="s">
        <v>30</v>
      </c>
      <c r="C23" s="47">
        <v>2111</v>
      </c>
      <c r="D23" s="56">
        <v>13903544</v>
      </c>
      <c r="E23" s="57">
        <v>12603842</v>
      </c>
      <c r="F23" s="10"/>
      <c r="G23" s="58"/>
      <c r="H23" s="28"/>
    </row>
    <row r="24" spans="1:8" s="7" customFormat="1" ht="13.5">
      <c r="A24" s="46"/>
      <c r="B24" s="55" t="s">
        <v>31</v>
      </c>
      <c r="C24" s="47">
        <v>2112</v>
      </c>
      <c r="D24" s="56">
        <v>425262</v>
      </c>
      <c r="E24" s="57">
        <v>406092</v>
      </c>
      <c r="F24" s="10"/>
      <c r="G24" s="58"/>
      <c r="H24" s="28"/>
    </row>
    <row r="25" spans="1:8" s="7" customFormat="1" ht="13.5">
      <c r="A25" s="46"/>
      <c r="B25" s="55" t="s">
        <v>32</v>
      </c>
      <c r="C25" s="47">
        <v>2113</v>
      </c>
      <c r="D25" s="56">
        <v>14999405</v>
      </c>
      <c r="E25" s="57">
        <v>14115834</v>
      </c>
      <c r="F25" s="10"/>
      <c r="G25" s="58"/>
      <c r="H25" s="28"/>
    </row>
    <row r="26" spans="1:8" s="7" customFormat="1" ht="13.5">
      <c r="A26" s="46"/>
      <c r="B26" s="55" t="s">
        <v>33</v>
      </c>
      <c r="C26" s="47">
        <v>2115</v>
      </c>
      <c r="D26" s="56">
        <v>1475597</v>
      </c>
      <c r="E26" s="57">
        <v>1432672</v>
      </c>
      <c r="F26" s="10"/>
      <c r="G26" s="58"/>
      <c r="H26" s="28"/>
    </row>
    <row r="27" spans="1:8" s="7" customFormat="1" ht="13.5">
      <c r="A27" s="46"/>
      <c r="B27" s="55" t="s">
        <v>34</v>
      </c>
      <c r="C27" s="47">
        <v>2116</v>
      </c>
      <c r="D27" s="56">
        <v>0</v>
      </c>
      <c r="E27" s="57">
        <v>0</v>
      </c>
      <c r="F27" s="10"/>
      <c r="G27" s="58"/>
      <c r="H27" s="28"/>
    </row>
    <row r="28" spans="1:8" s="7" customFormat="1" ht="13.5">
      <c r="A28" s="46"/>
      <c r="B28" s="55" t="s">
        <v>35</v>
      </c>
      <c r="C28" s="47">
        <v>2118</v>
      </c>
      <c r="D28" s="56">
        <v>4760</v>
      </c>
      <c r="E28" s="57">
        <v>5031</v>
      </c>
      <c r="F28" s="10"/>
      <c r="G28" s="58"/>
      <c r="H28" s="28"/>
    </row>
    <row r="29" spans="1:8" s="62" customFormat="1" ht="13.5">
      <c r="A29" s="46"/>
      <c r="B29" s="59" t="s">
        <v>36</v>
      </c>
      <c r="C29" s="60">
        <v>2120</v>
      </c>
      <c r="D29" s="48">
        <v>-27999805</v>
      </c>
      <c r="E29" s="49">
        <v>-26297147</v>
      </c>
      <c r="F29" s="61"/>
      <c r="G29" s="58"/>
      <c r="H29" s="28"/>
    </row>
    <row r="30" spans="1:8" s="62" customFormat="1" ht="12.75">
      <c r="A30" s="63"/>
      <c r="B30" s="52" t="s">
        <v>37</v>
      </c>
      <c r="C30" s="60"/>
      <c r="D30" s="64"/>
      <c r="E30" s="65"/>
      <c r="F30" s="61"/>
      <c r="G30" s="58"/>
      <c r="H30" s="28"/>
    </row>
    <row r="31" spans="1:8" s="62" customFormat="1" ht="13.5" customHeight="1">
      <c r="A31" s="46"/>
      <c r="B31" s="55" t="s">
        <v>30</v>
      </c>
      <c r="C31" s="60">
        <v>2121</v>
      </c>
      <c r="D31" s="56">
        <v>-11270584</v>
      </c>
      <c r="E31" s="57">
        <v>-10312547</v>
      </c>
      <c r="F31" s="66"/>
      <c r="G31" s="58"/>
      <c r="H31" s="28"/>
    </row>
    <row r="32" spans="1:8" s="62" customFormat="1" ht="13.5" customHeight="1">
      <c r="A32" s="46"/>
      <c r="B32" s="55" t="s">
        <v>31</v>
      </c>
      <c r="C32" s="60"/>
      <c r="D32" s="56">
        <v>-330859</v>
      </c>
      <c r="E32" s="57">
        <v>-290464</v>
      </c>
      <c r="F32" s="66"/>
      <c r="G32" s="58"/>
      <c r="H32" s="28"/>
    </row>
    <row r="33" spans="1:8" s="62" customFormat="1" ht="13.5" customHeight="1">
      <c r="A33" s="46"/>
      <c r="B33" s="55" t="s">
        <v>32</v>
      </c>
      <c r="C33" s="60">
        <v>2123</v>
      </c>
      <c r="D33" s="56">
        <v>-15106037</v>
      </c>
      <c r="E33" s="57">
        <v>-14516365</v>
      </c>
      <c r="F33" s="66"/>
      <c r="G33" s="58"/>
      <c r="H33" s="28"/>
    </row>
    <row r="34" spans="1:8" s="62" customFormat="1" ht="13.5" customHeight="1">
      <c r="A34" s="46"/>
      <c r="B34" s="55" t="s">
        <v>33</v>
      </c>
      <c r="C34" s="60">
        <v>2125</v>
      </c>
      <c r="D34" s="56">
        <v>-1288848</v>
      </c>
      <c r="E34" s="57">
        <v>-1174376</v>
      </c>
      <c r="F34" s="61"/>
      <c r="G34" s="58"/>
      <c r="H34" s="28"/>
    </row>
    <row r="35" spans="1:8" s="62" customFormat="1" ht="13.5" customHeight="1">
      <c r="A35" s="46"/>
      <c r="B35" s="55" t="s">
        <v>34</v>
      </c>
      <c r="C35" s="60">
        <v>2126</v>
      </c>
      <c r="D35" s="56">
        <v>0</v>
      </c>
      <c r="E35" s="57">
        <v>0</v>
      </c>
      <c r="F35" s="61"/>
      <c r="G35" s="58"/>
      <c r="H35" s="28"/>
    </row>
    <row r="36" spans="1:8" s="62" customFormat="1" ht="13.5" customHeight="1">
      <c r="A36" s="46"/>
      <c r="B36" s="55" t="s">
        <v>35</v>
      </c>
      <c r="C36" s="60">
        <v>2128</v>
      </c>
      <c r="D36" s="56">
        <v>-3477</v>
      </c>
      <c r="E36" s="57">
        <v>-3395</v>
      </c>
      <c r="F36" s="61"/>
      <c r="G36" s="58"/>
      <c r="H36" s="28"/>
    </row>
    <row r="37" spans="1:8" s="7" customFormat="1" ht="13.5" customHeight="1">
      <c r="A37" s="46"/>
      <c r="B37" s="67" t="s">
        <v>38</v>
      </c>
      <c r="C37" s="47">
        <v>2100</v>
      </c>
      <c r="D37" s="48">
        <v>2808763</v>
      </c>
      <c r="E37" s="49">
        <v>2266324</v>
      </c>
      <c r="F37" s="10"/>
      <c r="G37" s="58"/>
      <c r="H37" s="28"/>
    </row>
    <row r="38" spans="1:8" s="7" customFormat="1" ht="13.5" customHeight="1">
      <c r="A38" s="46"/>
      <c r="B38" s="68" t="s">
        <v>39</v>
      </c>
      <c r="C38" s="47">
        <v>2210</v>
      </c>
      <c r="D38" s="56">
        <v>0</v>
      </c>
      <c r="E38" s="57">
        <v>0</v>
      </c>
      <c r="F38" s="10"/>
      <c r="G38" s="58"/>
      <c r="H38" s="28"/>
    </row>
    <row r="39" spans="1:8" s="7" customFormat="1" ht="13.5" customHeight="1">
      <c r="A39" s="46"/>
      <c r="B39" s="68" t="s">
        <v>40</v>
      </c>
      <c r="C39" s="47">
        <v>2220</v>
      </c>
      <c r="D39" s="56">
        <v>0</v>
      </c>
      <c r="E39" s="57">
        <v>0</v>
      </c>
      <c r="F39" s="10"/>
      <c r="G39" s="58"/>
      <c r="H39" s="28"/>
    </row>
    <row r="40" spans="1:8" s="7" customFormat="1" ht="13.5" customHeight="1">
      <c r="A40" s="46"/>
      <c r="B40" s="69" t="s">
        <v>41</v>
      </c>
      <c r="C40" s="47">
        <v>2200</v>
      </c>
      <c r="D40" s="48">
        <v>2808763</v>
      </c>
      <c r="E40" s="49">
        <v>2266324</v>
      </c>
      <c r="F40" s="10"/>
      <c r="G40" s="58"/>
      <c r="H40" s="28"/>
    </row>
    <row r="41" spans="1:8" s="7" customFormat="1" ht="13.5" customHeight="1">
      <c r="A41" s="51"/>
      <c r="B41" s="70" t="s">
        <v>42</v>
      </c>
      <c r="C41" s="47"/>
      <c r="D41" s="71"/>
      <c r="E41" s="71"/>
      <c r="F41" s="10"/>
      <c r="G41" s="58"/>
      <c r="H41" s="28"/>
    </row>
    <row r="42" spans="1:8" s="7" customFormat="1" ht="13.5" customHeight="1">
      <c r="A42" s="51"/>
      <c r="B42" s="68" t="s">
        <v>43</v>
      </c>
      <c r="C42" s="47">
        <v>2310</v>
      </c>
      <c r="D42" s="56">
        <v>0</v>
      </c>
      <c r="E42" s="57">
        <v>0</v>
      </c>
      <c r="F42" s="10"/>
      <c r="G42" s="58"/>
      <c r="H42" s="28"/>
    </row>
    <row r="43" spans="1:8" s="7" customFormat="1" ht="13.5" customHeight="1">
      <c r="A43" s="46"/>
      <c r="B43" s="68" t="s">
        <v>44</v>
      </c>
      <c r="C43" s="47">
        <v>2320</v>
      </c>
      <c r="D43" s="56">
        <v>56613</v>
      </c>
      <c r="E43" s="57">
        <v>76913</v>
      </c>
      <c r="F43" s="10"/>
      <c r="G43" s="58"/>
      <c r="H43" s="28"/>
    </row>
    <row r="44" spans="1:8" s="7" customFormat="1" ht="13.5" customHeight="1">
      <c r="A44" s="46"/>
      <c r="B44" s="68" t="s">
        <v>45</v>
      </c>
      <c r="C44" s="47">
        <v>2330</v>
      </c>
      <c r="D44" s="56">
        <v>-1265497</v>
      </c>
      <c r="E44" s="57">
        <v>-1273643</v>
      </c>
      <c r="F44" s="10"/>
      <c r="G44" s="58"/>
      <c r="H44" s="28"/>
    </row>
    <row r="45" spans="1:8" s="7" customFormat="1" ht="13.5" customHeight="1">
      <c r="A45" s="46"/>
      <c r="B45" s="68" t="s">
        <v>46</v>
      </c>
      <c r="C45" s="47">
        <v>2340</v>
      </c>
      <c r="D45" s="56">
        <v>1492977</v>
      </c>
      <c r="E45" s="57">
        <v>858354</v>
      </c>
      <c r="F45" s="10"/>
      <c r="G45" s="58"/>
      <c r="H45" s="28"/>
    </row>
    <row r="46" spans="1:8" s="7" customFormat="1" ht="13.5" customHeight="1">
      <c r="A46" s="46"/>
      <c r="B46" s="68" t="s">
        <v>47</v>
      </c>
      <c r="C46" s="47">
        <v>2350</v>
      </c>
      <c r="D46" s="56">
        <v>-1660400</v>
      </c>
      <c r="E46" s="57">
        <v>-1241708</v>
      </c>
      <c r="F46" s="10"/>
      <c r="G46" s="58"/>
      <c r="H46" s="28"/>
    </row>
    <row r="47" spans="1:8" s="7" customFormat="1" ht="13.5" customHeight="1" hidden="1">
      <c r="A47" s="46"/>
      <c r="B47" s="68" t="s">
        <v>48</v>
      </c>
      <c r="C47" s="47"/>
      <c r="D47" s="72"/>
      <c r="E47" s="73">
        <v>0</v>
      </c>
      <c r="F47" s="10"/>
      <c r="G47" s="58"/>
      <c r="H47" s="28"/>
    </row>
    <row r="48" spans="1:8" s="7" customFormat="1" ht="13.5" customHeight="1" hidden="1">
      <c r="A48" s="46"/>
      <c r="B48" s="68" t="s">
        <v>49</v>
      </c>
      <c r="C48" s="47"/>
      <c r="D48" s="64"/>
      <c r="E48" s="65">
        <v>0</v>
      </c>
      <c r="F48" s="10"/>
      <c r="G48" s="58"/>
      <c r="H48" s="28"/>
    </row>
    <row r="49" spans="1:8" s="75" customFormat="1" ht="13.5" customHeight="1">
      <c r="A49" s="46"/>
      <c r="B49" s="59" t="s">
        <v>50</v>
      </c>
      <c r="C49" s="60">
        <v>2300</v>
      </c>
      <c r="D49" s="48">
        <v>1432456</v>
      </c>
      <c r="E49" s="49">
        <v>686240</v>
      </c>
      <c r="F49" s="74"/>
      <c r="G49" s="58"/>
      <c r="H49" s="28"/>
    </row>
    <row r="50" spans="1:8" s="75" customFormat="1" ht="13.5" customHeight="1">
      <c r="A50" s="46"/>
      <c r="B50" s="76" t="s">
        <v>51</v>
      </c>
      <c r="C50" s="77">
        <v>2410</v>
      </c>
      <c r="D50" s="78">
        <v>-322694.897</v>
      </c>
      <c r="E50" s="79">
        <v>-139453</v>
      </c>
      <c r="F50" s="74"/>
      <c r="G50" s="58"/>
      <c r="H50" s="28"/>
    </row>
    <row r="51" spans="1:8" s="75" customFormat="1" ht="13.5" customHeight="1">
      <c r="A51" s="46"/>
      <c r="B51" s="68" t="s">
        <v>52</v>
      </c>
      <c r="C51" s="80">
        <v>2411</v>
      </c>
      <c r="D51" s="56">
        <v>-121034</v>
      </c>
      <c r="E51" s="57">
        <v>0</v>
      </c>
      <c r="F51" s="74"/>
      <c r="G51" s="58"/>
      <c r="H51" s="28"/>
    </row>
    <row r="52" spans="1:8" s="75" customFormat="1" ht="13.5" customHeight="1" hidden="1">
      <c r="A52" s="46"/>
      <c r="B52" s="81" t="s">
        <v>53</v>
      </c>
      <c r="C52" s="60">
        <v>2421</v>
      </c>
      <c r="D52" s="82">
        <v>36204</v>
      </c>
      <c r="E52" s="83" t="e">
        <v>#REF!</v>
      </c>
      <c r="F52" s="74"/>
      <c r="G52" s="58"/>
      <c r="H52" s="28"/>
    </row>
    <row r="53" spans="1:8" s="75" customFormat="1" ht="13.5" customHeight="1">
      <c r="A53" s="46"/>
      <c r="B53" s="84" t="s">
        <v>54</v>
      </c>
      <c r="C53" s="85">
        <v>2412</v>
      </c>
      <c r="D53" s="86">
        <v>-201660.897</v>
      </c>
      <c r="E53" s="57">
        <v>-139453</v>
      </c>
      <c r="F53" s="74"/>
      <c r="G53" s="58"/>
      <c r="H53" s="28"/>
    </row>
    <row r="54" spans="1:8" s="7" customFormat="1" ht="13.5" customHeight="1">
      <c r="A54" s="46"/>
      <c r="B54" s="87" t="s">
        <v>55</v>
      </c>
      <c r="C54" s="88">
        <v>2460</v>
      </c>
      <c r="D54" s="56">
        <v>6958</v>
      </c>
      <c r="E54" s="89">
        <v>-74936.73274</v>
      </c>
      <c r="F54" s="10"/>
      <c r="G54" s="58"/>
      <c r="H54" s="28"/>
    </row>
    <row r="55" spans="1:8" s="91" customFormat="1" ht="13.5" customHeight="1">
      <c r="A55" s="46"/>
      <c r="B55" s="69" t="s">
        <v>56</v>
      </c>
      <c r="C55" s="80">
        <v>2400</v>
      </c>
      <c r="D55" s="48">
        <v>1116719.1030000001</v>
      </c>
      <c r="E55" s="49">
        <v>471850.26726</v>
      </c>
      <c r="F55" s="90"/>
      <c r="G55" s="58"/>
      <c r="H55" s="28"/>
    </row>
    <row r="56" spans="1:8" s="91" customFormat="1" ht="13.5" customHeight="1">
      <c r="A56" s="51"/>
      <c r="B56" s="52" t="s">
        <v>57</v>
      </c>
      <c r="C56" s="80"/>
      <c r="D56" s="64"/>
      <c r="E56" s="65"/>
      <c r="F56" s="90"/>
      <c r="G56" s="92"/>
      <c r="H56" s="93"/>
    </row>
    <row r="57" spans="1:8" s="91" customFormat="1" ht="25.5" customHeight="1">
      <c r="A57" s="46"/>
      <c r="B57" s="94" t="s">
        <v>58</v>
      </c>
      <c r="C57" s="80">
        <v>2510</v>
      </c>
      <c r="D57" s="56">
        <v>0</v>
      </c>
      <c r="E57" s="57">
        <v>0</v>
      </c>
      <c r="F57" s="90"/>
      <c r="G57" s="92"/>
      <c r="H57" s="93"/>
    </row>
    <row r="58" spans="1:8" s="91" customFormat="1" ht="18" customHeight="1">
      <c r="A58" s="46"/>
      <c r="B58" s="95" t="s">
        <v>59</v>
      </c>
      <c r="C58" s="80">
        <v>2520</v>
      </c>
      <c r="D58" s="56">
        <v>0</v>
      </c>
      <c r="E58" s="57">
        <v>0</v>
      </c>
      <c r="F58" s="90"/>
      <c r="G58" s="92"/>
      <c r="H58" s="93"/>
    </row>
    <row r="59" spans="1:8" s="91" customFormat="1" ht="28.5" customHeight="1">
      <c r="A59" s="46"/>
      <c r="B59" s="96" t="s">
        <v>60</v>
      </c>
      <c r="C59" s="88">
        <v>2530</v>
      </c>
      <c r="D59" s="86">
        <v>0</v>
      </c>
      <c r="E59" s="89">
        <v>0</v>
      </c>
      <c r="F59" s="90"/>
      <c r="G59" s="92"/>
      <c r="H59" s="93"/>
    </row>
    <row r="60" spans="1:6" s="91" customFormat="1" ht="13.5" customHeight="1">
      <c r="A60" s="46"/>
      <c r="B60" s="97" t="s">
        <v>61</v>
      </c>
      <c r="C60" s="80">
        <v>2500</v>
      </c>
      <c r="D60" s="56">
        <v>1116719.1030000001</v>
      </c>
      <c r="E60" s="57">
        <v>471850.26726</v>
      </c>
      <c r="F60" s="90"/>
    </row>
    <row r="61" spans="1:6" s="91" customFormat="1" ht="13.5" customHeight="1">
      <c r="A61" s="46"/>
      <c r="B61" s="68" t="s">
        <v>62</v>
      </c>
      <c r="C61" s="80">
        <v>2900</v>
      </c>
      <c r="D61" s="98">
        <v>0.0007657126911129756</v>
      </c>
      <c r="E61" s="99">
        <v>0.0003235386024788289</v>
      </c>
      <c r="F61" s="90"/>
    </row>
    <row r="62" spans="1:6" s="91" customFormat="1" ht="13.5" customHeight="1" thickBot="1">
      <c r="A62" s="100"/>
      <c r="B62" s="101" t="s">
        <v>63</v>
      </c>
      <c r="C62" s="102">
        <v>2910</v>
      </c>
      <c r="D62" s="103" t="s">
        <v>64</v>
      </c>
      <c r="E62" s="104" t="s">
        <v>64</v>
      </c>
      <c r="F62" s="90"/>
    </row>
    <row r="63" spans="1:6" s="108" customFormat="1" ht="15.75">
      <c r="A63" s="1"/>
      <c r="B63" s="1"/>
      <c r="C63" s="105"/>
      <c r="D63" s="106"/>
      <c r="E63" s="3"/>
      <c r="F63" s="107"/>
    </row>
    <row r="64" spans="1:6" s="108" customFormat="1" ht="15.75">
      <c r="A64" s="1"/>
      <c r="B64" s="1"/>
      <c r="C64" s="105"/>
      <c r="D64" s="106"/>
      <c r="E64" s="3"/>
      <c r="F64" s="107"/>
    </row>
    <row r="65" spans="1:6" s="108" customFormat="1" ht="15.75">
      <c r="A65" s="1"/>
      <c r="B65" s="1"/>
      <c r="C65" s="105"/>
      <c r="D65" s="106"/>
      <c r="E65" s="3"/>
      <c r="F65" s="107"/>
    </row>
    <row r="66" spans="1:6" s="110" customFormat="1" ht="15.75">
      <c r="A66" s="224" t="s">
        <v>65</v>
      </c>
      <c r="B66" s="224"/>
      <c r="C66" s="224"/>
      <c r="D66" s="224"/>
      <c r="E66" s="224"/>
      <c r="F66" s="109"/>
    </row>
    <row r="67" spans="1:6" s="108" customFormat="1" ht="18" customHeight="1">
      <c r="A67" s="225" t="s">
        <v>66</v>
      </c>
      <c r="B67" s="225"/>
      <c r="C67" s="225"/>
      <c r="D67" s="225"/>
      <c r="E67" s="225"/>
      <c r="F67" s="107"/>
    </row>
    <row r="68" spans="1:6" s="114" customFormat="1" ht="18.75" customHeight="1">
      <c r="A68" s="112"/>
      <c r="B68" s="113" t="s">
        <v>67</v>
      </c>
      <c r="D68" s="226" t="s">
        <v>68</v>
      </c>
      <c r="E68" s="226"/>
      <c r="F68" s="115"/>
    </row>
    <row r="69" spans="1:6" s="114" customFormat="1" ht="15" customHeight="1">
      <c r="A69" s="112"/>
      <c r="B69" s="116"/>
      <c r="D69" s="117"/>
      <c r="E69" s="118"/>
      <c r="F69" s="115"/>
    </row>
    <row r="70" spans="1:6" s="114" customFormat="1" ht="15" customHeight="1">
      <c r="A70" s="112"/>
      <c r="B70" s="116"/>
      <c r="D70" s="117"/>
      <c r="E70" s="118"/>
      <c r="F70" s="115"/>
    </row>
    <row r="71" spans="1:6" s="108" customFormat="1" ht="12.75">
      <c r="A71" s="227" t="s">
        <v>69</v>
      </c>
      <c r="B71" s="227"/>
      <c r="C71" s="227"/>
      <c r="D71" s="227"/>
      <c r="E71" s="227"/>
      <c r="F71" s="107"/>
    </row>
    <row r="72" spans="1:6" s="114" customFormat="1" ht="15" customHeight="1">
      <c r="A72" s="112"/>
      <c r="D72" s="117"/>
      <c r="E72" s="118"/>
      <c r="F72" s="115"/>
    </row>
    <row r="73" spans="1:6" s="114" customFormat="1" ht="6.75" customHeight="1">
      <c r="A73" s="111"/>
      <c r="D73" s="117"/>
      <c r="E73" s="118"/>
      <c r="F73" s="115"/>
    </row>
    <row r="74" spans="1:6" s="108" customFormat="1" ht="12.75">
      <c r="A74" s="119"/>
      <c r="B74" s="120"/>
      <c r="C74" s="228"/>
      <c r="D74" s="228"/>
      <c r="E74" s="228"/>
      <c r="F74" s="107"/>
    </row>
    <row r="75" spans="1:6" s="108" customFormat="1" ht="12.75">
      <c r="A75" s="1"/>
      <c r="B75" s="1"/>
      <c r="D75" s="1"/>
      <c r="E75" s="3"/>
      <c r="F75" s="107"/>
    </row>
    <row r="76" spans="1:6" s="122" customFormat="1" ht="15.75">
      <c r="A76" s="121"/>
      <c r="C76" s="121"/>
      <c r="D76" s="121"/>
      <c r="E76" s="123"/>
      <c r="F76" s="124"/>
    </row>
    <row r="77" ht="18">
      <c r="A77" s="121"/>
    </row>
    <row r="78" spans="1:6" ht="18">
      <c r="A78" s="2"/>
      <c r="B78" s="2"/>
      <c r="D78" s="2"/>
      <c r="E78" s="2"/>
      <c r="F78" s="2"/>
    </row>
    <row r="79" spans="1:6" ht="18">
      <c r="A79" s="2"/>
      <c r="B79" s="2"/>
      <c r="D79" s="2"/>
      <c r="E79" s="2"/>
      <c r="F79" s="2"/>
    </row>
    <row r="80" spans="1:6" ht="18">
      <c r="A80" s="2"/>
      <c r="B80" s="2"/>
      <c r="D80" s="2"/>
      <c r="E80" s="2"/>
      <c r="F80" s="2"/>
    </row>
    <row r="81" spans="1:6" ht="18">
      <c r="A81" s="2"/>
      <c r="B81" s="2"/>
      <c r="D81" s="2"/>
      <c r="E81" s="2"/>
      <c r="F81" s="2"/>
    </row>
    <row r="82" spans="1:6" ht="18">
      <c r="A82" s="2"/>
      <c r="B82" s="2"/>
      <c r="D82" s="2"/>
      <c r="E82" s="2"/>
      <c r="F82" s="2"/>
    </row>
    <row r="83" spans="1:6" ht="18">
      <c r="A83" s="2"/>
      <c r="B83" s="2"/>
      <c r="D83" s="2"/>
      <c r="E83" s="2"/>
      <c r="F83" s="2"/>
    </row>
    <row r="84" spans="1:6" ht="18">
      <c r="A84" s="2"/>
      <c r="B84" s="2"/>
      <c r="D84" s="2"/>
      <c r="E84" s="2"/>
      <c r="F84" s="2"/>
    </row>
    <row r="85" spans="1:6" ht="18">
      <c r="A85" s="2"/>
      <c r="B85" s="2"/>
      <c r="D85" s="2"/>
      <c r="E85" s="2"/>
      <c r="F85" s="2"/>
    </row>
    <row r="86" spans="1:6" ht="18">
      <c r="A86" s="2"/>
      <c r="B86" s="2"/>
      <c r="D86" s="2"/>
      <c r="E86" s="2"/>
      <c r="F86" s="2"/>
    </row>
    <row r="87" spans="1:6" ht="18">
      <c r="A87" s="2"/>
      <c r="B87" s="2"/>
      <c r="D87" s="2"/>
      <c r="E87" s="2"/>
      <c r="F87" s="2"/>
    </row>
    <row r="88" spans="1:6" ht="18">
      <c r="A88" s="2"/>
      <c r="B88" s="2"/>
      <c r="D88" s="2"/>
      <c r="E88" s="2"/>
      <c r="F88" s="2"/>
    </row>
    <row r="89" spans="1:6" ht="18">
      <c r="A89" s="2"/>
      <c r="B89" s="2"/>
      <c r="D89" s="2"/>
      <c r="E89" s="2"/>
      <c r="F89" s="2"/>
    </row>
    <row r="90" spans="1:6" ht="18">
      <c r="A90" s="2"/>
      <c r="B90" s="2"/>
      <c r="D90" s="2"/>
      <c r="E90" s="2"/>
      <c r="F90" s="2"/>
    </row>
    <row r="91" spans="1:6" ht="18">
      <c r="A91" s="2"/>
      <c r="B91" s="2"/>
      <c r="D91" s="2"/>
      <c r="E91" s="2"/>
      <c r="F91" s="2"/>
    </row>
    <row r="92" spans="1:6" ht="18">
      <c r="A92" s="2"/>
      <c r="B92" s="2"/>
      <c r="D92" s="2"/>
      <c r="E92" s="2"/>
      <c r="F92" s="2"/>
    </row>
    <row r="93" spans="1:6" ht="18">
      <c r="A93" s="2"/>
      <c r="B93" s="2"/>
      <c r="D93" s="2"/>
      <c r="E93" s="2"/>
      <c r="F93" s="2"/>
    </row>
    <row r="94" spans="1:6" ht="18">
      <c r="A94" s="2"/>
      <c r="B94" s="2"/>
      <c r="D94" s="2"/>
      <c r="E94" s="2"/>
      <c r="F94" s="2"/>
    </row>
    <row r="95" spans="1:6" ht="18">
      <c r="A95" s="2"/>
      <c r="B95" s="2"/>
      <c r="D95" s="2"/>
      <c r="E95" s="2"/>
      <c r="F95" s="2"/>
    </row>
    <row r="96" spans="1:6" ht="18">
      <c r="A96" s="2"/>
      <c r="B96" s="2"/>
      <c r="D96" s="2"/>
      <c r="E96" s="2"/>
      <c r="F96" s="2"/>
    </row>
    <row r="97" spans="1:6" ht="18">
      <c r="A97" s="2"/>
      <c r="B97" s="2"/>
      <c r="D97" s="2"/>
      <c r="E97" s="2"/>
      <c r="F97" s="2"/>
    </row>
    <row r="98" spans="1:6" ht="18">
      <c r="A98" s="2"/>
      <c r="B98" s="2"/>
      <c r="D98" s="2"/>
      <c r="E98" s="2"/>
      <c r="F98" s="2"/>
    </row>
    <row r="99" spans="1:6" ht="18">
      <c r="A99" s="2"/>
      <c r="B99" s="2"/>
      <c r="D99" s="2"/>
      <c r="E99" s="2"/>
      <c r="F99" s="2"/>
    </row>
    <row r="100" spans="1:6" ht="18">
      <c r="A100" s="2"/>
      <c r="B100" s="2"/>
      <c r="D100" s="2"/>
      <c r="E100" s="2"/>
      <c r="F100" s="2"/>
    </row>
    <row r="101" spans="1:6" ht="18">
      <c r="A101" s="2"/>
      <c r="B101" s="2"/>
      <c r="D101" s="2"/>
      <c r="E101" s="2"/>
      <c r="F101" s="2"/>
    </row>
    <row r="102" spans="1:6" ht="18">
      <c r="A102" s="2"/>
      <c r="B102" s="2"/>
      <c r="D102" s="2"/>
      <c r="E102" s="2"/>
      <c r="F102" s="2"/>
    </row>
    <row r="103" spans="1:6" ht="18">
      <c r="A103" s="2"/>
      <c r="B103" s="2"/>
      <c r="D103" s="2"/>
      <c r="E103" s="2"/>
      <c r="F103" s="2"/>
    </row>
    <row r="104" spans="1:6" ht="18">
      <c r="A104" s="2"/>
      <c r="B104" s="2"/>
      <c r="D104" s="2"/>
      <c r="E104" s="2"/>
      <c r="F104" s="2"/>
    </row>
    <row r="105" spans="1:6" ht="18">
      <c r="A105" s="2"/>
      <c r="B105" s="2"/>
      <c r="D105" s="2"/>
      <c r="E105" s="2"/>
      <c r="F105" s="2"/>
    </row>
    <row r="106" spans="1:6" ht="18">
      <c r="A106" s="2"/>
      <c r="B106" s="2"/>
      <c r="D106" s="2"/>
      <c r="E106" s="2"/>
      <c r="F106" s="2"/>
    </row>
    <row r="107" spans="1:6" ht="18">
      <c r="A107" s="2"/>
      <c r="B107" s="2"/>
      <c r="D107" s="2"/>
      <c r="E107" s="2"/>
      <c r="F107" s="2"/>
    </row>
    <row r="108" spans="1:6" ht="18">
      <c r="A108" s="2"/>
      <c r="B108" s="2"/>
      <c r="D108" s="2"/>
      <c r="E108" s="2"/>
      <c r="F108" s="2"/>
    </row>
    <row r="109" spans="1:6" ht="18">
      <c r="A109" s="2"/>
      <c r="B109" s="2"/>
      <c r="D109" s="2"/>
      <c r="E109" s="2"/>
      <c r="F109" s="2"/>
    </row>
    <row r="110" spans="1:6" ht="18">
      <c r="A110" s="2"/>
      <c r="B110" s="2"/>
      <c r="D110" s="2"/>
      <c r="E110" s="2"/>
      <c r="F110" s="2"/>
    </row>
    <row r="111" spans="1:6" ht="18">
      <c r="A111" s="2"/>
      <c r="B111" s="2"/>
      <c r="D111" s="2"/>
      <c r="E111" s="2"/>
      <c r="F111" s="2"/>
    </row>
    <row r="112" spans="1:6" ht="18">
      <c r="A112" s="2"/>
      <c r="B112" s="2"/>
      <c r="D112" s="2"/>
      <c r="E112" s="2"/>
      <c r="F112" s="2"/>
    </row>
    <row r="113" spans="1:6" ht="18">
      <c r="A113" s="2"/>
      <c r="B113" s="2"/>
      <c r="D113" s="2"/>
      <c r="E113" s="2"/>
      <c r="F113" s="2"/>
    </row>
    <row r="114" spans="1:6" ht="18">
      <c r="A114" s="2"/>
      <c r="B114" s="2"/>
      <c r="D114" s="2"/>
      <c r="E114" s="2"/>
      <c r="F114" s="2"/>
    </row>
    <row r="115" spans="1:6" ht="18">
      <c r="A115" s="2"/>
      <c r="B115" s="2"/>
      <c r="D115" s="2"/>
      <c r="E115" s="2"/>
      <c r="F115" s="2"/>
    </row>
    <row r="116" spans="1:6" ht="18">
      <c r="A116" s="2"/>
      <c r="B116" s="2"/>
      <c r="D116" s="2"/>
      <c r="E116" s="2"/>
      <c r="F116" s="2"/>
    </row>
    <row r="117" spans="1:6" ht="18">
      <c r="A117" s="2"/>
      <c r="B117" s="2"/>
      <c r="D117" s="2"/>
      <c r="E117" s="2"/>
      <c r="F117" s="2"/>
    </row>
    <row r="118" spans="1:6" ht="18">
      <c r="A118" s="2"/>
      <c r="B118" s="2"/>
      <c r="D118" s="2"/>
      <c r="E118" s="2"/>
      <c r="F118" s="2"/>
    </row>
    <row r="119" spans="1:6" ht="18">
      <c r="A119" s="2"/>
      <c r="B119" s="2"/>
      <c r="D119" s="2"/>
      <c r="E119" s="2"/>
      <c r="F119" s="2"/>
    </row>
    <row r="120" spans="1:6" ht="18">
      <c r="A120" s="2"/>
      <c r="B120" s="2"/>
      <c r="D120" s="2"/>
      <c r="E120" s="2"/>
      <c r="F120" s="2"/>
    </row>
    <row r="121" spans="1:6" ht="18">
      <c r="A121" s="2"/>
      <c r="B121" s="2"/>
      <c r="D121" s="2"/>
      <c r="E121" s="2"/>
      <c r="F121" s="2"/>
    </row>
    <row r="122" spans="1:6" ht="18">
      <c r="A122" s="2"/>
      <c r="B122" s="2"/>
      <c r="D122" s="2"/>
      <c r="E122" s="2"/>
      <c r="F122" s="2"/>
    </row>
    <row r="123" spans="1:6" ht="18">
      <c r="A123" s="2"/>
      <c r="B123" s="2"/>
      <c r="D123" s="2"/>
      <c r="E123" s="2"/>
      <c r="F123" s="2"/>
    </row>
    <row r="124" spans="1:6" ht="18">
      <c r="A124" s="2"/>
      <c r="B124" s="2"/>
      <c r="D124" s="2"/>
      <c r="E124" s="2"/>
      <c r="F124" s="2"/>
    </row>
    <row r="125" spans="1:6" ht="18">
      <c r="A125" s="2"/>
      <c r="B125" s="2"/>
      <c r="D125" s="2"/>
      <c r="E125" s="2"/>
      <c r="F125" s="2"/>
    </row>
    <row r="126" spans="1:6" ht="18">
      <c r="A126" s="2"/>
      <c r="B126" s="2"/>
      <c r="D126" s="2"/>
      <c r="E126" s="2"/>
      <c r="F126" s="2"/>
    </row>
    <row r="127" spans="1:6" ht="18">
      <c r="A127" s="2"/>
      <c r="B127" s="2"/>
      <c r="D127" s="2"/>
      <c r="E127" s="2"/>
      <c r="F127" s="2"/>
    </row>
    <row r="128" spans="1:6" ht="18">
      <c r="A128" s="2"/>
      <c r="B128" s="2"/>
      <c r="D128" s="2"/>
      <c r="E128" s="2"/>
      <c r="F128" s="2"/>
    </row>
    <row r="129" spans="1:6" ht="18">
      <c r="A129" s="2"/>
      <c r="B129" s="2"/>
      <c r="D129" s="2"/>
      <c r="E129" s="2"/>
      <c r="F129" s="2"/>
    </row>
    <row r="130" spans="1:6" ht="18">
      <c r="A130" s="2"/>
      <c r="B130" s="2"/>
      <c r="D130" s="2"/>
      <c r="E130" s="2"/>
      <c r="F130" s="2"/>
    </row>
    <row r="131" spans="1:6" ht="18">
      <c r="A131" s="2"/>
      <c r="B131" s="2"/>
      <c r="D131" s="2"/>
      <c r="E131" s="2"/>
      <c r="F131" s="2"/>
    </row>
    <row r="132" spans="1:6" ht="18">
      <c r="A132" s="2"/>
      <c r="B132" s="2"/>
      <c r="D132" s="2"/>
      <c r="E132" s="2"/>
      <c r="F132" s="2"/>
    </row>
    <row r="133" spans="1:6" ht="18">
      <c r="A133" s="2"/>
      <c r="B133" s="2"/>
      <c r="D133" s="2"/>
      <c r="E133" s="2"/>
      <c r="F133" s="2"/>
    </row>
    <row r="134" spans="1:6" ht="18">
      <c r="A134" s="2"/>
      <c r="B134" s="2"/>
      <c r="D134" s="2"/>
      <c r="E134" s="2"/>
      <c r="F134" s="2"/>
    </row>
    <row r="135" spans="1:6" ht="18">
      <c r="A135" s="2"/>
      <c r="B135" s="2"/>
      <c r="D135" s="2"/>
      <c r="E135" s="2"/>
      <c r="F135" s="2"/>
    </row>
    <row r="136" spans="1:6" ht="18">
      <c r="A136" s="2"/>
      <c r="B136" s="2"/>
      <c r="D136" s="2"/>
      <c r="E136" s="2"/>
      <c r="F136" s="2"/>
    </row>
    <row r="137" spans="1:6" ht="18">
      <c r="A137" s="2"/>
      <c r="B137" s="2"/>
      <c r="D137" s="2"/>
      <c r="E137" s="2"/>
      <c r="F137" s="2"/>
    </row>
    <row r="138" spans="1:6" ht="18">
      <c r="A138" s="2"/>
      <c r="B138" s="2"/>
      <c r="D138" s="2"/>
      <c r="E138" s="2"/>
      <c r="F138" s="2"/>
    </row>
    <row r="139" spans="1:6" ht="18">
      <c r="A139" s="2"/>
      <c r="B139" s="2"/>
      <c r="D139" s="2"/>
      <c r="E139" s="2"/>
      <c r="F139" s="2"/>
    </row>
    <row r="140" spans="1:6" ht="18">
      <c r="A140" s="2"/>
      <c r="B140" s="2"/>
      <c r="D140" s="2"/>
      <c r="E140" s="2"/>
      <c r="F140" s="2"/>
    </row>
    <row r="141" spans="1:6" ht="18">
      <c r="A141" s="2"/>
      <c r="B141" s="2"/>
      <c r="D141" s="2"/>
      <c r="E141" s="2"/>
      <c r="F141" s="2"/>
    </row>
    <row r="142" spans="1:6" ht="18">
      <c r="A142" s="2"/>
      <c r="B142" s="2"/>
      <c r="D142" s="2"/>
      <c r="E142" s="2"/>
      <c r="F142" s="2"/>
    </row>
    <row r="143" spans="1:6" ht="18">
      <c r="A143" s="2"/>
      <c r="B143" s="2"/>
      <c r="D143" s="2"/>
      <c r="E143" s="2"/>
      <c r="F143" s="2"/>
    </row>
    <row r="144" spans="1:6" ht="18">
      <c r="A144" s="2"/>
      <c r="B144" s="2"/>
      <c r="D144" s="2"/>
      <c r="E144" s="2"/>
      <c r="F144" s="2"/>
    </row>
    <row r="145" spans="1:6" ht="18">
      <c r="A145" s="2"/>
      <c r="B145" s="2"/>
      <c r="D145" s="2"/>
      <c r="E145" s="2"/>
      <c r="F145" s="2"/>
    </row>
    <row r="146" spans="1:6" ht="18">
      <c r="A146" s="2"/>
      <c r="B146" s="2"/>
      <c r="D146" s="2"/>
      <c r="E146" s="2"/>
      <c r="F146" s="2"/>
    </row>
    <row r="147" spans="1:6" ht="18">
      <c r="A147" s="2"/>
      <c r="B147" s="2"/>
      <c r="D147" s="2"/>
      <c r="E147" s="2"/>
      <c r="F147" s="2"/>
    </row>
    <row r="148" spans="1:6" ht="18">
      <c r="A148" s="2"/>
      <c r="B148" s="2"/>
      <c r="D148" s="2"/>
      <c r="E148" s="2"/>
      <c r="F148" s="2"/>
    </row>
    <row r="149" spans="1:6" ht="18">
      <c r="A149" s="2"/>
      <c r="B149" s="2"/>
      <c r="D149" s="2"/>
      <c r="E149" s="2"/>
      <c r="F149" s="2"/>
    </row>
    <row r="150" spans="1:6" ht="18">
      <c r="A150" s="2"/>
      <c r="B150" s="2"/>
      <c r="D150" s="2"/>
      <c r="E150" s="2"/>
      <c r="F150" s="2"/>
    </row>
    <row r="151" spans="1:6" ht="18">
      <c r="A151" s="2"/>
      <c r="B151" s="2"/>
      <c r="D151" s="2"/>
      <c r="E151" s="2"/>
      <c r="F151" s="2"/>
    </row>
    <row r="152" spans="1:6" ht="18">
      <c r="A152" s="2"/>
      <c r="B152" s="2"/>
      <c r="D152" s="2"/>
      <c r="E152" s="2"/>
      <c r="F152" s="2"/>
    </row>
    <row r="153" spans="1:6" ht="18">
      <c r="A153" s="2"/>
      <c r="B153" s="2"/>
      <c r="D153" s="2"/>
      <c r="E153" s="2"/>
      <c r="F153" s="2"/>
    </row>
    <row r="154" spans="1:6" ht="18">
      <c r="A154" s="2"/>
      <c r="B154" s="2"/>
      <c r="D154" s="2"/>
      <c r="E154" s="2"/>
      <c r="F154" s="2"/>
    </row>
    <row r="155" spans="1:6" ht="18">
      <c r="A155" s="2"/>
      <c r="B155" s="2"/>
      <c r="D155" s="2"/>
      <c r="E155" s="2"/>
      <c r="F155" s="2"/>
    </row>
    <row r="156" spans="1:6" ht="18">
      <c r="A156" s="2"/>
      <c r="B156" s="2"/>
      <c r="D156" s="2"/>
      <c r="E156" s="2"/>
      <c r="F156" s="2"/>
    </row>
    <row r="157" spans="1:6" ht="18">
      <c r="A157" s="2"/>
      <c r="B157" s="2"/>
      <c r="D157" s="2"/>
      <c r="E157" s="2"/>
      <c r="F157" s="2"/>
    </row>
    <row r="158" spans="1:6" ht="18">
      <c r="A158" s="2"/>
      <c r="B158" s="2"/>
      <c r="D158" s="2"/>
      <c r="E158" s="2"/>
      <c r="F158" s="2"/>
    </row>
    <row r="159" spans="1:6" ht="18">
      <c r="A159" s="2"/>
      <c r="B159" s="2"/>
      <c r="D159" s="2"/>
      <c r="E159" s="2"/>
      <c r="F159" s="2"/>
    </row>
    <row r="160" spans="1:6" ht="18">
      <c r="A160" s="2"/>
      <c r="B160" s="2"/>
      <c r="D160" s="2"/>
      <c r="E160" s="2"/>
      <c r="F160" s="2"/>
    </row>
    <row r="161" spans="1:6" ht="18">
      <c r="A161" s="2"/>
      <c r="B161" s="2"/>
      <c r="D161" s="2"/>
      <c r="E161" s="2"/>
      <c r="F161" s="2"/>
    </row>
    <row r="162" spans="1:6" ht="18">
      <c r="A162" s="2"/>
      <c r="B162" s="2"/>
      <c r="D162" s="2"/>
      <c r="E162" s="2"/>
      <c r="F162" s="2"/>
    </row>
    <row r="163" spans="1:6" ht="18">
      <c r="A163" s="2"/>
      <c r="B163" s="2"/>
      <c r="D163" s="2"/>
      <c r="E163" s="2"/>
      <c r="F163" s="2"/>
    </row>
    <row r="164" spans="1:6" ht="18">
      <c r="A164" s="2"/>
      <c r="B164" s="2"/>
      <c r="D164" s="2"/>
      <c r="E164" s="2"/>
      <c r="F164" s="2"/>
    </row>
    <row r="165" spans="1:6" ht="18">
      <c r="A165" s="2"/>
      <c r="B165" s="2"/>
      <c r="D165" s="2"/>
      <c r="E165" s="2"/>
      <c r="F165" s="2"/>
    </row>
    <row r="166" spans="1:6" ht="18">
      <c r="A166" s="2"/>
      <c r="B166" s="2"/>
      <c r="D166" s="2"/>
      <c r="E166" s="2"/>
      <c r="F166" s="2"/>
    </row>
    <row r="167" spans="1:6" ht="18">
      <c r="A167" s="2"/>
      <c r="B167" s="2"/>
      <c r="D167" s="2"/>
      <c r="E167" s="2"/>
      <c r="F167" s="2"/>
    </row>
    <row r="168" spans="1:6" ht="18">
      <c r="A168" s="2"/>
      <c r="B168" s="2"/>
      <c r="D168" s="2"/>
      <c r="E168" s="2"/>
      <c r="F168" s="2"/>
    </row>
    <row r="169" spans="1:6" ht="18">
      <c r="A169" s="2"/>
      <c r="B169" s="2"/>
      <c r="D169" s="2"/>
      <c r="E169" s="2"/>
      <c r="F169" s="2"/>
    </row>
    <row r="170" spans="1:6" ht="18">
      <c r="A170" s="2"/>
      <c r="B170" s="2"/>
      <c r="D170" s="2"/>
      <c r="E170" s="2"/>
      <c r="F170" s="2"/>
    </row>
    <row r="171" spans="1:6" ht="18">
      <c r="A171" s="2"/>
      <c r="B171" s="2"/>
      <c r="D171" s="2"/>
      <c r="E171" s="2"/>
      <c r="F171" s="2"/>
    </row>
    <row r="172" spans="1:6" ht="18">
      <c r="A172" s="2"/>
      <c r="B172" s="2"/>
      <c r="D172" s="2"/>
      <c r="E172" s="2"/>
      <c r="F172" s="2"/>
    </row>
    <row r="173" spans="1:6" ht="18">
      <c r="A173" s="2"/>
      <c r="B173" s="2"/>
      <c r="D173" s="2"/>
      <c r="E173" s="2"/>
      <c r="F173" s="2"/>
    </row>
    <row r="174" spans="1:6" ht="18">
      <c r="A174" s="2"/>
      <c r="B174" s="2"/>
      <c r="D174" s="2"/>
      <c r="E174" s="2"/>
      <c r="F174" s="2"/>
    </row>
    <row r="175" spans="1:6" ht="18">
      <c r="A175" s="2"/>
      <c r="B175" s="2"/>
      <c r="D175" s="2"/>
      <c r="E175" s="2"/>
      <c r="F175" s="2"/>
    </row>
    <row r="176" spans="1:6" ht="18">
      <c r="A176" s="2"/>
      <c r="B176" s="2"/>
      <c r="D176" s="2"/>
      <c r="E176" s="2"/>
      <c r="F176" s="2"/>
    </row>
    <row r="177" spans="1:6" ht="18">
      <c r="A177" s="2"/>
      <c r="B177" s="2"/>
      <c r="D177" s="2"/>
      <c r="E177" s="2"/>
      <c r="F177" s="2"/>
    </row>
    <row r="178" spans="1:6" ht="18">
      <c r="A178" s="2"/>
      <c r="B178" s="2"/>
      <c r="D178" s="2"/>
      <c r="E178" s="2"/>
      <c r="F178" s="2"/>
    </row>
    <row r="179" spans="1:6" ht="18">
      <c r="A179" s="2"/>
      <c r="B179" s="2"/>
      <c r="D179" s="2"/>
      <c r="E179" s="2"/>
      <c r="F179" s="2"/>
    </row>
    <row r="180" spans="1:6" ht="18">
      <c r="A180" s="2"/>
      <c r="B180" s="2"/>
      <c r="D180" s="2"/>
      <c r="E180" s="2"/>
      <c r="F180" s="2"/>
    </row>
    <row r="181" spans="1:6" ht="18">
      <c r="A181" s="2"/>
      <c r="B181" s="2"/>
      <c r="D181" s="2"/>
      <c r="E181" s="2"/>
      <c r="F181" s="2"/>
    </row>
    <row r="182" spans="1:6" ht="18">
      <c r="A182" s="2"/>
      <c r="B182" s="2"/>
      <c r="D182" s="2"/>
      <c r="E182" s="2"/>
      <c r="F182" s="2"/>
    </row>
    <row r="183" spans="1:6" ht="18">
      <c r="A183" s="2"/>
      <c r="B183" s="2"/>
      <c r="D183" s="2"/>
      <c r="E183" s="2"/>
      <c r="F183" s="2"/>
    </row>
    <row r="184" spans="1:6" ht="18">
      <c r="A184" s="2"/>
      <c r="B184" s="2"/>
      <c r="D184" s="2"/>
      <c r="E184" s="2"/>
      <c r="F184" s="2"/>
    </row>
    <row r="185" spans="1:6" ht="18">
      <c r="A185" s="2"/>
      <c r="B185" s="2"/>
      <c r="D185" s="2"/>
      <c r="E185" s="2"/>
      <c r="F185" s="2"/>
    </row>
    <row r="186" spans="1:6" ht="18">
      <c r="A186" s="2"/>
      <c r="B186" s="2"/>
      <c r="D186" s="2"/>
      <c r="E186" s="2"/>
      <c r="F186" s="2"/>
    </row>
    <row r="187" spans="1:6" ht="18">
      <c r="A187" s="2"/>
      <c r="B187" s="2"/>
      <c r="D187" s="2"/>
      <c r="E187" s="2"/>
      <c r="F187" s="2"/>
    </row>
    <row r="188" spans="1:6" ht="18">
      <c r="A188" s="2"/>
      <c r="B188" s="2"/>
      <c r="D188" s="2"/>
      <c r="E188" s="2"/>
      <c r="F188" s="2"/>
    </row>
    <row r="189" spans="1:6" ht="18">
      <c r="A189" s="2"/>
      <c r="B189" s="2"/>
      <c r="D189" s="2"/>
      <c r="E189" s="2"/>
      <c r="F189" s="2"/>
    </row>
    <row r="190" spans="1:6" ht="18">
      <c r="A190" s="2"/>
      <c r="B190" s="2"/>
      <c r="D190" s="2"/>
      <c r="E190" s="2"/>
      <c r="F190" s="2"/>
    </row>
    <row r="191" spans="1:6" ht="18">
      <c r="A191" s="2"/>
      <c r="B191" s="2"/>
      <c r="D191" s="2"/>
      <c r="E191" s="2"/>
      <c r="F191" s="2"/>
    </row>
    <row r="192" spans="1:6" ht="18">
      <c r="A192" s="2"/>
      <c r="B192" s="2"/>
      <c r="D192" s="2"/>
      <c r="E192" s="2"/>
      <c r="F192" s="2"/>
    </row>
    <row r="193" spans="1:6" ht="18">
      <c r="A193" s="2"/>
      <c r="B193" s="2"/>
      <c r="D193" s="2"/>
      <c r="E193" s="2"/>
      <c r="F193" s="2"/>
    </row>
    <row r="194" spans="1:6" ht="18">
      <c r="A194" s="2"/>
      <c r="B194" s="2"/>
      <c r="D194" s="2"/>
      <c r="E194" s="2"/>
      <c r="F194" s="2"/>
    </row>
    <row r="195" spans="1:6" ht="18">
      <c r="A195" s="2"/>
      <c r="B195" s="2"/>
      <c r="D195" s="2"/>
      <c r="E195" s="2"/>
      <c r="F195" s="2"/>
    </row>
    <row r="196" spans="1:6" ht="18">
      <c r="A196" s="2"/>
      <c r="B196" s="2"/>
      <c r="D196" s="2"/>
      <c r="E196" s="2"/>
      <c r="F196" s="2"/>
    </row>
    <row r="197" spans="1:6" ht="18">
      <c r="A197" s="2"/>
      <c r="B197" s="2"/>
      <c r="D197" s="2"/>
      <c r="E197" s="2"/>
      <c r="F197" s="2"/>
    </row>
    <row r="198" spans="1:6" ht="18">
      <c r="A198" s="2"/>
      <c r="B198" s="2"/>
      <c r="D198" s="2"/>
      <c r="E198" s="2"/>
      <c r="F198" s="2"/>
    </row>
    <row r="199" spans="1:6" ht="18">
      <c r="A199" s="2"/>
      <c r="B199" s="2"/>
      <c r="D199" s="2"/>
      <c r="E199" s="2"/>
      <c r="F199" s="2"/>
    </row>
    <row r="200" spans="1:6" ht="18">
      <c r="A200" s="2"/>
      <c r="B200" s="2"/>
      <c r="D200" s="2"/>
      <c r="E200" s="2"/>
      <c r="F200" s="2"/>
    </row>
    <row r="201" spans="1:6" ht="18">
      <c r="A201" s="2"/>
      <c r="B201" s="2"/>
      <c r="D201" s="2"/>
      <c r="E201" s="2"/>
      <c r="F201" s="2"/>
    </row>
    <row r="202" spans="1:6" ht="18">
      <c r="A202" s="2"/>
      <c r="B202" s="2"/>
      <c r="D202" s="2"/>
      <c r="E202" s="2"/>
      <c r="F202" s="2"/>
    </row>
    <row r="203" spans="1:6" ht="18">
      <c r="A203" s="2"/>
      <c r="B203" s="2"/>
      <c r="D203" s="2"/>
      <c r="E203" s="2"/>
      <c r="F203" s="2"/>
    </row>
    <row r="204" spans="1:6" ht="18">
      <c r="A204" s="2"/>
      <c r="B204" s="2"/>
      <c r="D204" s="2"/>
      <c r="E204" s="2"/>
      <c r="F204" s="2"/>
    </row>
    <row r="205" spans="1:6" ht="18">
      <c r="A205" s="2"/>
      <c r="B205" s="2"/>
      <c r="D205" s="2"/>
      <c r="E205" s="2"/>
      <c r="F205" s="2"/>
    </row>
    <row r="206" spans="1:6" ht="18">
      <c r="A206" s="2"/>
      <c r="B206" s="2"/>
      <c r="D206" s="2"/>
      <c r="E206" s="2"/>
      <c r="F206" s="2"/>
    </row>
    <row r="207" spans="1:6" ht="18">
      <c r="A207" s="2"/>
      <c r="B207" s="2"/>
      <c r="D207" s="2"/>
      <c r="E207" s="2"/>
      <c r="F207" s="2"/>
    </row>
    <row r="208" spans="1:6" ht="18">
      <c r="A208" s="2"/>
      <c r="B208" s="2"/>
      <c r="D208" s="2"/>
      <c r="E208" s="2"/>
      <c r="F208" s="2"/>
    </row>
    <row r="209" spans="1:6" ht="18">
      <c r="A209" s="2"/>
      <c r="B209" s="2"/>
      <c r="D209" s="2"/>
      <c r="E209" s="2"/>
      <c r="F209" s="2"/>
    </row>
    <row r="210" spans="1:6" ht="18">
      <c r="A210" s="2"/>
      <c r="B210" s="2"/>
      <c r="D210" s="2"/>
      <c r="E210" s="2"/>
      <c r="F210" s="2"/>
    </row>
    <row r="211" spans="1:6" ht="18">
      <c r="A211" s="2"/>
      <c r="B211" s="2"/>
      <c r="D211" s="2"/>
      <c r="E211" s="2"/>
      <c r="F211" s="2"/>
    </row>
    <row r="212" spans="1:6" ht="18">
      <c r="A212" s="2"/>
      <c r="B212" s="2"/>
      <c r="D212" s="2"/>
      <c r="E212" s="2"/>
      <c r="F212" s="2"/>
    </row>
    <row r="213" spans="1:6" ht="18">
      <c r="A213" s="2"/>
      <c r="B213" s="2"/>
      <c r="D213" s="2"/>
      <c r="E213" s="2"/>
      <c r="F213" s="2"/>
    </row>
    <row r="214" spans="1:6" ht="18">
      <c r="A214" s="2"/>
      <c r="B214" s="2"/>
      <c r="D214" s="2"/>
      <c r="E214" s="2"/>
      <c r="F214" s="2"/>
    </row>
    <row r="215" spans="1:6" ht="18">
      <c r="A215" s="2"/>
      <c r="B215" s="2"/>
      <c r="D215" s="2"/>
      <c r="E215" s="2"/>
      <c r="F215" s="2"/>
    </row>
    <row r="216" spans="1:6" ht="18">
      <c r="A216" s="2"/>
      <c r="B216" s="2"/>
      <c r="D216" s="2"/>
      <c r="E216" s="2"/>
      <c r="F216" s="2"/>
    </row>
    <row r="217" spans="1:6" ht="18">
      <c r="A217" s="2"/>
      <c r="B217" s="2"/>
      <c r="D217" s="2"/>
      <c r="E217" s="2"/>
      <c r="F217" s="2"/>
    </row>
    <row r="218" spans="1:6" ht="18">
      <c r="A218" s="2"/>
      <c r="B218" s="2"/>
      <c r="D218" s="2"/>
      <c r="E218" s="2"/>
      <c r="F218" s="2"/>
    </row>
    <row r="219" spans="1:6" ht="18">
      <c r="A219" s="2"/>
      <c r="B219" s="2"/>
      <c r="D219" s="2"/>
      <c r="E219" s="2"/>
      <c r="F219" s="2"/>
    </row>
    <row r="220" spans="1:6" ht="18">
      <c r="A220" s="2"/>
      <c r="B220" s="2"/>
      <c r="D220" s="2"/>
      <c r="E220" s="2"/>
      <c r="F220" s="2"/>
    </row>
    <row r="221" spans="1:6" ht="18">
      <c r="A221" s="2"/>
      <c r="B221" s="2"/>
      <c r="D221" s="2"/>
      <c r="E221" s="2"/>
      <c r="F221" s="2"/>
    </row>
    <row r="222" spans="1:6" ht="18">
      <c r="A222" s="2"/>
      <c r="B222" s="2"/>
      <c r="D222" s="2"/>
      <c r="E222" s="2"/>
      <c r="F222" s="2"/>
    </row>
    <row r="223" spans="1:6" ht="18">
      <c r="A223" s="2"/>
      <c r="B223" s="2"/>
      <c r="D223" s="2"/>
      <c r="E223" s="2"/>
      <c r="F223" s="2"/>
    </row>
    <row r="224" spans="1:6" ht="18">
      <c r="A224" s="2"/>
      <c r="B224" s="2"/>
      <c r="D224" s="2"/>
      <c r="E224" s="2"/>
      <c r="F224" s="2"/>
    </row>
    <row r="225" spans="1:6" ht="18">
      <c r="A225" s="2"/>
      <c r="B225" s="2"/>
      <c r="D225" s="2"/>
      <c r="E225" s="2"/>
      <c r="F225" s="2"/>
    </row>
    <row r="226" spans="1:6" ht="18">
      <c r="A226" s="2"/>
      <c r="B226" s="2"/>
      <c r="D226" s="2"/>
      <c r="E226" s="2"/>
      <c r="F226" s="2"/>
    </row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 customHeight="1"/>
  </sheetData>
  <sheetProtection/>
  <mergeCells count="11">
    <mergeCell ref="E9:E10"/>
    <mergeCell ref="A16:A17"/>
    <mergeCell ref="B16:B17"/>
    <mergeCell ref="C16:C17"/>
    <mergeCell ref="D16:D17"/>
    <mergeCell ref="E16:E17"/>
    <mergeCell ref="A66:E66"/>
    <mergeCell ref="A67:E67"/>
    <mergeCell ref="D68:E68"/>
    <mergeCell ref="A71:E71"/>
    <mergeCell ref="C74:E74"/>
  </mergeCells>
  <printOptions horizontalCentered="1"/>
  <pageMargins left="0.5118110236220472" right="0.15748031496062992" top="0.5511811023622047" bottom="0.3937007874015748" header="0.5118110236220472" footer="0.3937007874015748"/>
  <pageSetup fitToHeight="0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Мефедов Артем Владимирович</dc:creator>
  <cp:keywords/>
  <dc:description/>
  <cp:lastModifiedBy>Жулдыбина Наталья Альбертовна</cp:lastModifiedBy>
  <dcterms:created xsi:type="dcterms:W3CDTF">2023-10-25T06:16:10Z</dcterms:created>
  <dcterms:modified xsi:type="dcterms:W3CDTF">2023-10-26T11:30:47Z</dcterms:modified>
  <cp:category/>
  <cp:version/>
  <cp:contentType/>
  <cp:contentStatus/>
</cp:coreProperties>
</file>