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40" activeTab="1"/>
  </bookViews>
  <sheets>
    <sheet name="Инф об организации" sheetId="1" r:id="rId1"/>
    <sheet name="Предложние (тарифы)" sheetId="2" r:id="rId2"/>
    <sheet name="Основн показ деят" sheetId="3" r:id="rId3"/>
  </sheets>
  <definedNames/>
  <calcPr fullCalcOnLoad="1"/>
</workbook>
</file>

<file path=xl/sharedStrings.xml><?xml version="1.0" encoding="utf-8"?>
<sst xmlns="http://schemas.openxmlformats.org/spreadsheetml/2006/main" count="203" uniqueCount="153">
  <si>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</si>
  <si>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</si>
  <si>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</si>
  <si>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</si>
  <si>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</si>
  <si>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</si>
  <si>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</si>
  <si>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</si>
  <si>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</si>
  <si>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</si>
  <si>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</si>
  <si>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</si>
  <si>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</si>
  <si>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</si>
  <si>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</si>
  <si>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</si>
  <si>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</si>
  <si>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</si>
  <si>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</si>
  <si>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</si>
  <si>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</si>
  <si>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</si>
  <si>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</si>
  <si>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</si>
  <si>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</si>
  <si>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</si>
  <si>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</si>
  <si>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</si>
  <si>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</si>
  <si>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</si>
  <si>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</si>
  <si>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</si>
  <si>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</si>
  <si>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</si>
  <si>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</si>
  <si>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</si>
  <si>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</si>
  <si>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</si>
  <si>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</si>
  <si>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4.3.4.</t>
  </si>
  <si>
    <t>потребители с коллекторов</t>
  </si>
  <si>
    <t>Приложение № 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</si>
  <si>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</si>
  <si>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</si>
  <si>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</si>
  <si>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</si>
  <si>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</si>
  <si>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</si>
  <si>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</si>
  <si>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</si>
  <si>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</si>
  <si>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</si>
  <si>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</si>
  <si>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162940 Вологодская область, Вытегорский район п.Депо ул.Советская д.6</t>
  </si>
  <si>
    <t>к предложению о размере цен (тарифов),                                                                             долгосрочных параметров регулирования</t>
  </si>
  <si>
    <t>Приложение № 4
к предложению о размере цен (тарифов), долгосрочных параметров регулирования</t>
  </si>
  <si>
    <t>№ 
п/п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</si>
  <si>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</si>
  <si>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</si>
  <si>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</si>
  <si>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</si>
  <si>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</si>
  <si>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</si>
  <si>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</si>
  <si>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</si>
  <si>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</si>
  <si>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</si>
  <si>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</si>
  <si>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</si>
  <si>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</si>
  <si>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</si>
  <si>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</si>
  <si>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</si>
  <si>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</si>
  <si>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</si>
  <si>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</si>
  <si>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</si>
  <si>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</si>
  <si>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</si>
  <si>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</si>
  <si>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</si>
  <si>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</si>
  <si>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</si>
  <si>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</si>
  <si>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</si>
  <si>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</si>
  <si>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</si>
  <si>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</si>
  <si>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</si>
  <si>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</si>
  <si>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</si>
  <si>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</si>
  <si>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</si>
  <si>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</si>
  <si>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</si>
  <si>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</si>
  <si>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</si>
  <si>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</si>
  <si>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</si>
  <si>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</si>
  <si>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
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</si>
  <si>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</si>
  <si>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</si>
  <si>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</si>
  <si>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</si>
  <si>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</si>
  <si>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</si>
  <si>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</si>
  <si>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</si>
  <si>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</si>
  <si>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</si>
  <si>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</si>
  <si>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</si>
  <si>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</si>
  <si>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</si>
  <si>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</si>
  <si>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</si>
  <si>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</si>
  <si>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</si>
  <si>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</si>
  <si>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</si>
  <si>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</si>
  <si>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</si>
  <si>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</si>
  <si>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</si>
  <si>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</si>
  <si>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</si>
  <si>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</si>
  <si>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</si>
  <si>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</si>
  <si>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</si>
  <si>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
в каждом рубле выручки)</t>
  </si>
  <si>
    <t>процент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</si>
  <si>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</si>
  <si>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</si>
  <si>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</si>
  <si>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</si>
  <si>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</si>
  <si>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Павликов Денис Александрович</t>
  </si>
  <si>
    <t>pavlikovda@mail.ru</t>
  </si>
  <si>
    <t>8(81746)56136</t>
  </si>
  <si>
    <t>нет</t>
  </si>
  <si>
    <t>Акционерное общество "ТЭЦ "Белый ручей"</t>
  </si>
  <si>
    <t>АО "ТЭЦ "Белый Ручей"</t>
  </si>
  <si>
    <t>Приказ ДТЭК и ТР  области от 08.12.2017г. №492-Р</t>
  </si>
  <si>
    <t>Основные показатели деятельности тепловой электрической станции АО «ТЭЦ "Белый Ручей", по которой планируются  цены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на 2020 год</t>
  </si>
  <si>
    <t xml:space="preserve">Предложения  цен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в отношении тепловой электрической станции АО «ТЭЦ "Белый Ручей" , на 2020 год </t>
  </si>
  <si>
    <t>Фактические показатели за год,предшествующий базовому периоду (2018 год)</t>
  </si>
  <si>
    <t>Показатели, утвержденные на базовый год (2019 год)</t>
  </si>
  <si>
    <t>Предложения на расчетный период регулирования
(2020 год)</t>
  </si>
  <si>
    <t>Фактические показатели 
за год, предшествующий базовому периоду (2018г.)</t>
  </si>
  <si>
    <t>Показатели, утвержденные 
на базовый период (2019г.)</t>
  </si>
  <si>
    <t>Предложения 
на расчетный период регулирования (2020г.)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</si>
</sst>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00000"/>
    <numFmt numFmtId="175" formatCode="0.00000"/>
    <numFmt numFmtId="17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48" fillId="3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49" fontId="49" fillId="0" borderId="0" xfId="0" applyNumberFormat="1" applyFont="1" applyAlignment="1">
      <alignment horizontal="center" vertical="center"/>
    </xf>
    <xf numFmtId="171" fontId="51" fillId="0" borderId="0" xfId="60" applyFont="1" applyAlignment="1">
      <alignment horizontal="left" vertical="center"/>
    </xf>
    <xf numFmtId="0" fontId="52" fillId="0" borderId="0" xfId="0" applyFont="1" applyAlignment="1">
      <alignment horizontal="left" indent="15"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wrapText="1"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36" fillId="0" borderId="10" xfId="42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4" fontId="49" fillId="0" borderId="0" xfId="0" applyNumberFormat="1" applyFont="1" applyFill="1" applyAlignment="1">
      <alignment/>
    </xf>
    <xf numFmtId="0" fontId="54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ФормулаНаКонтроль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likov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2.00390625" style="0" customWidth="1"/>
    <col min="2" max="2" width="66.28125" style="0" customWidth="1"/>
    <col min="3" max="3" width="39.8515625" style="0" customWidth="1"/>
  </cols>
  <sheetData>
    <row r="1" spans="1:3" ht="15">
      <c r="A1" s="9"/>
      <c r="B1" s="11" t="s">
        <v>41</v>
      </c>
      <c r="C1" s="11"/>
    </row>
    <row r="2" spans="1:3" ht="29.25" customHeight="1">
      <c r="A2" s="9"/>
      <c r="B2" s="12" t="s">
        <v>54</v>
      </c>
      <c r="C2" s="12"/>
    </row>
    <row r="3" spans="1:3" ht="16.5">
      <c r="A3" s="39" t="s">
        <v>42</v>
      </c>
      <c r="B3" s="39"/>
      <c r="C3" s="13"/>
    </row>
    <row r="4" spans="1:2" ht="15.75">
      <c r="A4" s="14" t="s">
        <v>43</v>
      </c>
      <c r="B4" s="15" t="s">
        <v>142</v>
      </c>
    </row>
    <row r="5" spans="1:2" ht="15.75">
      <c r="A5" s="14" t="s">
        <v>44</v>
      </c>
      <c r="B5" s="14" t="s">
        <v>143</v>
      </c>
    </row>
    <row r="6" spans="1:2" ht="31.5">
      <c r="A6" s="14" t="s">
        <v>45</v>
      </c>
      <c r="B6" s="15" t="s">
        <v>53</v>
      </c>
    </row>
    <row r="7" spans="1:2" ht="34.5" customHeight="1">
      <c r="A7" s="14" t="s">
        <v>46</v>
      </c>
      <c r="B7" s="15" t="s">
        <v>53</v>
      </c>
    </row>
    <row r="8" spans="1:2" ht="15.75">
      <c r="A8" s="14" t="s">
        <v>47</v>
      </c>
      <c r="B8" s="15">
        <v>3508005131</v>
      </c>
    </row>
    <row r="9" spans="1:2" ht="15.75">
      <c r="A9" s="14" t="s">
        <v>48</v>
      </c>
      <c r="B9" s="15">
        <v>350801001</v>
      </c>
    </row>
    <row r="10" spans="1:2" ht="15.75">
      <c r="A10" s="14" t="s">
        <v>49</v>
      </c>
      <c r="B10" s="14" t="s">
        <v>138</v>
      </c>
    </row>
    <row r="11" spans="1:2" ht="15.75">
      <c r="A11" s="14" t="s">
        <v>50</v>
      </c>
      <c r="B11" s="16" t="s">
        <v>139</v>
      </c>
    </row>
    <row r="12" spans="1:2" ht="15.75">
      <c r="A12" s="14" t="s">
        <v>51</v>
      </c>
      <c r="B12" s="14" t="s">
        <v>140</v>
      </c>
    </row>
    <row r="13" spans="1:2" ht="15.75">
      <c r="A13" s="14" t="s">
        <v>52</v>
      </c>
      <c r="B13" s="14" t="s">
        <v>140</v>
      </c>
    </row>
    <row r="14" ht="15.75">
      <c r="A14" s="10"/>
    </row>
  </sheetData>
  <sheetProtection/>
  <mergeCells count="1">
    <mergeCell ref="A3:B3"/>
  </mergeCells>
  <hyperlinks>
    <hyperlink ref="B11" r:id="rId1" display="pavlikovd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75" zoomScaleNormal="75" zoomScalePageLayoutView="0" workbookViewId="0" topLeftCell="A1">
      <selection activeCell="D30" sqref="D30"/>
    </sheetView>
  </sheetViews>
  <sheetFormatPr defaultColWidth="9.140625" defaultRowHeight="15"/>
  <cols>
    <col min="1" max="1" width="7.140625" style="1" customWidth="1"/>
    <col min="2" max="2" width="45.28125" style="1" customWidth="1"/>
    <col min="3" max="3" width="19.00390625" style="1" customWidth="1"/>
    <col min="4" max="4" width="15.421875" style="1" customWidth="1"/>
    <col min="5" max="5" width="17.421875" style="1" customWidth="1"/>
    <col min="6" max="6" width="15.00390625" style="1" customWidth="1"/>
    <col min="7" max="7" width="15.57421875" style="1" customWidth="1"/>
    <col min="8" max="8" width="15.421875" style="1" customWidth="1"/>
    <col min="9" max="9" width="15.7109375" style="1" customWidth="1"/>
    <col min="10" max="10" width="15.140625" style="1" bestFit="1" customWidth="1"/>
    <col min="11" max="16384" width="9.140625" style="1" customWidth="1"/>
  </cols>
  <sheetData>
    <row r="1" spans="1:9" ht="48.75" customHeight="1">
      <c r="A1" s="40" t="s">
        <v>146</v>
      </c>
      <c r="B1" s="40"/>
      <c r="C1" s="40"/>
      <c r="D1" s="40"/>
      <c r="E1" s="40"/>
      <c r="F1" s="40"/>
      <c r="G1" s="40"/>
      <c r="H1" s="40"/>
      <c r="I1" s="40"/>
    </row>
    <row r="3" spans="1:9" ht="45" customHeight="1">
      <c r="A3" s="41" t="s">
        <v>0</v>
      </c>
      <c r="B3" s="42" t="s">
        <v>1</v>
      </c>
      <c r="C3" s="43" t="s">
        <v>2</v>
      </c>
      <c r="D3" s="41" t="s">
        <v>147</v>
      </c>
      <c r="E3" s="41"/>
      <c r="F3" s="41" t="s">
        <v>148</v>
      </c>
      <c r="G3" s="41"/>
      <c r="H3" s="41" t="s">
        <v>149</v>
      </c>
      <c r="I3" s="41"/>
    </row>
    <row r="4" spans="1:9" ht="44.25" customHeight="1">
      <c r="A4" s="42"/>
      <c r="B4" s="42"/>
      <c r="C4" s="44"/>
      <c r="D4" s="27" t="s">
        <v>3</v>
      </c>
      <c r="E4" s="27" t="s">
        <v>4</v>
      </c>
      <c r="F4" s="27" t="s">
        <v>3</v>
      </c>
      <c r="G4" s="27" t="s">
        <v>4</v>
      </c>
      <c r="H4" s="2" t="s">
        <v>3</v>
      </c>
      <c r="I4" s="2" t="s">
        <v>4</v>
      </c>
    </row>
    <row r="5" spans="1:9" s="34" customFormat="1" ht="15">
      <c r="A5" s="32" t="s">
        <v>6</v>
      </c>
      <c r="B5" s="32" t="s">
        <v>5</v>
      </c>
      <c r="C5" s="33"/>
      <c r="D5" s="28"/>
      <c r="E5" s="28"/>
      <c r="F5" s="28"/>
      <c r="G5" s="28"/>
      <c r="H5" s="28"/>
      <c r="I5" s="28"/>
    </row>
    <row r="6" spans="1:10" s="34" customFormat="1" ht="15">
      <c r="A6" s="32" t="s">
        <v>7</v>
      </c>
      <c r="B6" s="32" t="s">
        <v>8</v>
      </c>
      <c r="C6" s="33" t="s">
        <v>11</v>
      </c>
      <c r="D6" s="28">
        <v>832</v>
      </c>
      <c r="E6" s="28">
        <v>1051</v>
      </c>
      <c r="F6" s="28">
        <v>826</v>
      </c>
      <c r="G6" s="28">
        <v>625</v>
      </c>
      <c r="H6" s="28">
        <v>1675</v>
      </c>
      <c r="I6" s="28">
        <v>1675</v>
      </c>
      <c r="J6" s="38"/>
    </row>
    <row r="7" spans="1:9" s="34" customFormat="1" ht="15">
      <c r="A7" s="32"/>
      <c r="B7" s="32" t="s">
        <v>10</v>
      </c>
      <c r="C7" s="33" t="s">
        <v>11</v>
      </c>
      <c r="D7" s="28"/>
      <c r="E7" s="28"/>
      <c r="F7" s="28"/>
      <c r="G7" s="28"/>
      <c r="H7" s="28"/>
      <c r="I7" s="28"/>
    </row>
    <row r="8" spans="1:10" s="34" customFormat="1" ht="15">
      <c r="A8" s="32" t="s">
        <v>9</v>
      </c>
      <c r="B8" s="32" t="s">
        <v>12</v>
      </c>
      <c r="C8" s="33" t="s">
        <v>13</v>
      </c>
      <c r="D8" s="28">
        <v>1749071</v>
      </c>
      <c r="E8" s="28">
        <v>1696666</v>
      </c>
      <c r="F8" s="28">
        <v>1568644</v>
      </c>
      <c r="G8" s="28">
        <v>1782550</v>
      </c>
      <c r="H8" s="28">
        <v>1964242</v>
      </c>
      <c r="I8" s="28">
        <v>1964242</v>
      </c>
      <c r="J8" s="38"/>
    </row>
    <row r="9" spans="1:9" s="34" customFormat="1" ht="27" customHeight="1">
      <c r="A9" s="32" t="s">
        <v>14</v>
      </c>
      <c r="B9" s="35" t="s">
        <v>15</v>
      </c>
      <c r="C9" s="33" t="s">
        <v>16</v>
      </c>
      <c r="D9" s="28"/>
      <c r="E9" s="28"/>
      <c r="F9" s="28"/>
      <c r="G9" s="28"/>
      <c r="H9" s="28"/>
      <c r="I9" s="28"/>
    </row>
    <row r="10" spans="1:9" s="34" customFormat="1" ht="15">
      <c r="A10" s="32" t="s">
        <v>17</v>
      </c>
      <c r="B10" s="35" t="s">
        <v>18</v>
      </c>
      <c r="C10" s="33" t="s">
        <v>16</v>
      </c>
      <c r="D10" s="28">
        <v>1937</v>
      </c>
      <c r="E10" s="28">
        <v>2057</v>
      </c>
      <c r="F10" s="28">
        <f>E10</f>
        <v>2057</v>
      </c>
      <c r="G10" s="28">
        <v>2112</v>
      </c>
      <c r="H10" s="28">
        <f>G10</f>
        <v>2112</v>
      </c>
      <c r="I10" s="28">
        <v>2903.9</v>
      </c>
    </row>
    <row r="11" spans="1:9" s="34" customFormat="1" ht="15">
      <c r="A11" s="32" t="s">
        <v>19</v>
      </c>
      <c r="B11" s="35" t="s">
        <v>20</v>
      </c>
      <c r="C11" s="33" t="s">
        <v>16</v>
      </c>
      <c r="D11" s="28"/>
      <c r="E11" s="28"/>
      <c r="F11" s="28"/>
      <c r="G11" s="28"/>
      <c r="H11" s="28"/>
      <c r="I11" s="28"/>
    </row>
    <row r="12" spans="1:9" s="34" customFormat="1" ht="15">
      <c r="A12" s="32"/>
      <c r="B12" s="35" t="s">
        <v>21</v>
      </c>
      <c r="C12" s="33" t="s">
        <v>16</v>
      </c>
      <c r="D12" s="28"/>
      <c r="E12" s="28"/>
      <c r="F12" s="28"/>
      <c r="G12" s="28"/>
      <c r="H12" s="28"/>
      <c r="I12" s="28"/>
    </row>
    <row r="13" spans="1:9" s="34" customFormat="1" ht="15">
      <c r="A13" s="32"/>
      <c r="B13" s="35" t="s">
        <v>22</v>
      </c>
      <c r="C13" s="33" t="s">
        <v>16</v>
      </c>
      <c r="D13" s="28"/>
      <c r="E13" s="28"/>
      <c r="F13" s="28"/>
      <c r="G13" s="28"/>
      <c r="H13" s="28"/>
      <c r="I13" s="28"/>
    </row>
    <row r="14" spans="1:9" s="34" customFormat="1" ht="15">
      <c r="A14" s="33"/>
      <c r="B14" s="32" t="s">
        <v>23</v>
      </c>
      <c r="C14" s="33" t="s">
        <v>16</v>
      </c>
      <c r="D14" s="28"/>
      <c r="E14" s="28"/>
      <c r="F14" s="28"/>
      <c r="G14" s="28"/>
      <c r="H14" s="28"/>
      <c r="I14" s="28"/>
    </row>
    <row r="15" spans="1:9" s="34" customFormat="1" ht="15">
      <c r="A15" s="33"/>
      <c r="B15" s="32" t="s">
        <v>24</v>
      </c>
      <c r="C15" s="33" t="s">
        <v>16</v>
      </c>
      <c r="D15" s="28"/>
      <c r="E15" s="28"/>
      <c r="F15" s="28"/>
      <c r="G15" s="28"/>
      <c r="H15" s="28"/>
      <c r="I15" s="28"/>
    </row>
    <row r="16" spans="1:9" s="34" customFormat="1" ht="15">
      <c r="A16" s="32" t="s">
        <v>25</v>
      </c>
      <c r="B16" s="32" t="s">
        <v>26</v>
      </c>
      <c r="C16" s="33" t="s">
        <v>16</v>
      </c>
      <c r="D16" s="28"/>
      <c r="E16" s="28"/>
      <c r="F16" s="28"/>
      <c r="G16" s="28"/>
      <c r="H16" s="28"/>
      <c r="I16" s="28"/>
    </row>
    <row r="17" spans="1:9" s="34" customFormat="1" ht="15">
      <c r="A17" s="32" t="s">
        <v>39</v>
      </c>
      <c r="B17" s="32" t="s">
        <v>40</v>
      </c>
      <c r="C17" s="33" t="s">
        <v>16</v>
      </c>
      <c r="D17" s="28">
        <v>1330</v>
      </c>
      <c r="E17" s="28">
        <v>1330</v>
      </c>
      <c r="F17" s="28">
        <v>1330</v>
      </c>
      <c r="G17" s="28">
        <v>1360</v>
      </c>
      <c r="H17" s="28">
        <f>G17</f>
        <v>1360</v>
      </c>
      <c r="I17" s="28">
        <v>2194.15</v>
      </c>
    </row>
    <row r="18" spans="1:9" s="34" customFormat="1" ht="15">
      <c r="A18" s="32" t="s">
        <v>27</v>
      </c>
      <c r="B18" s="32" t="s">
        <v>28</v>
      </c>
      <c r="C18" s="33"/>
      <c r="D18" s="28"/>
      <c r="E18" s="28"/>
      <c r="F18" s="28"/>
      <c r="G18" s="28"/>
      <c r="H18" s="28"/>
      <c r="I18" s="28"/>
    </row>
    <row r="19" spans="1:9" s="34" customFormat="1" ht="15">
      <c r="A19" s="32" t="s">
        <v>29</v>
      </c>
      <c r="B19" s="32" t="s">
        <v>30</v>
      </c>
      <c r="C19" s="33" t="s">
        <v>33</v>
      </c>
      <c r="D19" s="28"/>
      <c r="E19" s="28"/>
      <c r="F19" s="28"/>
      <c r="G19" s="28"/>
      <c r="H19" s="28"/>
      <c r="I19" s="28"/>
    </row>
    <row r="20" spans="1:9" s="34" customFormat="1" ht="15">
      <c r="A20" s="32" t="s">
        <v>31</v>
      </c>
      <c r="B20" s="32" t="s">
        <v>32</v>
      </c>
      <c r="C20" s="33" t="s">
        <v>16</v>
      </c>
      <c r="D20" s="28"/>
      <c r="E20" s="28"/>
      <c r="F20" s="28"/>
      <c r="G20" s="28"/>
      <c r="H20" s="28"/>
      <c r="I20" s="28"/>
    </row>
    <row r="21" spans="1:9" s="34" customFormat="1" ht="15">
      <c r="A21" s="32" t="s">
        <v>34</v>
      </c>
      <c r="B21" s="32" t="s">
        <v>35</v>
      </c>
      <c r="C21" s="33" t="s">
        <v>38</v>
      </c>
      <c r="D21" s="28"/>
      <c r="E21" s="28"/>
      <c r="F21" s="28"/>
      <c r="G21" s="28"/>
      <c r="H21" s="28"/>
      <c r="I21" s="28"/>
    </row>
    <row r="22" spans="1:9" s="34" customFormat="1" ht="15">
      <c r="A22" s="33"/>
      <c r="B22" s="32" t="s">
        <v>36</v>
      </c>
      <c r="C22" s="33" t="s">
        <v>38</v>
      </c>
      <c r="D22" s="28"/>
      <c r="E22" s="28"/>
      <c r="F22" s="28"/>
      <c r="G22" s="28"/>
      <c r="H22" s="28"/>
      <c r="I22" s="28"/>
    </row>
    <row r="23" spans="1:9" s="34" customFormat="1" ht="15">
      <c r="A23" s="33"/>
      <c r="B23" s="32" t="s">
        <v>37</v>
      </c>
      <c r="C23" s="33" t="s">
        <v>38</v>
      </c>
      <c r="D23" s="28"/>
      <c r="E23" s="28"/>
      <c r="F23" s="28"/>
      <c r="G23" s="28"/>
      <c r="H23" s="28"/>
      <c r="I23" s="28"/>
    </row>
    <row r="24" spans="1:9" s="34" customFormat="1" ht="15">
      <c r="A24" s="36"/>
      <c r="B24" s="37"/>
      <c r="C24" s="36"/>
      <c r="D24" s="36"/>
      <c r="E24" s="36"/>
      <c r="F24" s="36"/>
      <c r="G24" s="36"/>
      <c r="H24" s="36"/>
      <c r="I24" s="36"/>
    </row>
    <row r="25" spans="1:9" s="6" customFormat="1" ht="11.25">
      <c r="A25" s="8"/>
      <c r="B25" s="4"/>
      <c r="C25" s="5"/>
      <c r="D25" s="5"/>
      <c r="E25" s="5"/>
      <c r="F25" s="5"/>
      <c r="G25" s="5"/>
      <c r="H25" s="5"/>
      <c r="I25" s="5"/>
    </row>
    <row r="26" spans="1:9" ht="15">
      <c r="A26" s="8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7"/>
      <c r="C28" s="3"/>
      <c r="D28" s="3"/>
      <c r="E28" s="3"/>
      <c r="F28" s="3"/>
      <c r="G28" s="3"/>
      <c r="H28" s="3"/>
      <c r="I28" s="3"/>
    </row>
    <row r="29" spans="1:9" ht="41.25" customHeight="1">
      <c r="A29" s="40"/>
      <c r="B29" s="40"/>
      <c r="C29" s="40"/>
      <c r="D29" s="40"/>
      <c r="E29" s="40"/>
      <c r="F29" s="40"/>
      <c r="G29" s="40"/>
      <c r="H29" s="40"/>
      <c r="I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mergeCells count="8">
    <mergeCell ref="A29:H29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zoomScale="85" zoomScaleNormal="85" zoomScalePageLayoutView="0" workbookViewId="0" topLeftCell="A1">
      <selection activeCell="F16" sqref="F16"/>
    </sheetView>
  </sheetViews>
  <sheetFormatPr defaultColWidth="9.140625" defaultRowHeight="15" outlineLevelRow="1"/>
  <cols>
    <col min="1" max="1" width="7.7109375" style="20" customWidth="1"/>
    <col min="2" max="2" width="32.140625" style="20" customWidth="1"/>
    <col min="3" max="3" width="13.00390625" style="20" customWidth="1"/>
    <col min="4" max="5" width="26.57421875" style="20" customWidth="1"/>
    <col min="6" max="6" width="22.8515625" style="20" customWidth="1"/>
    <col min="7" max="7" width="9.140625" style="20" customWidth="1"/>
    <col min="8" max="8" width="13.7109375" style="20" customWidth="1"/>
    <col min="9" max="16384" width="9.140625" style="20" customWidth="1"/>
  </cols>
  <sheetData>
    <row r="1" ht="67.5" customHeight="1">
      <c r="F1" s="21" t="s">
        <v>55</v>
      </c>
    </row>
    <row r="3" spans="1:6" ht="50.25" customHeight="1">
      <c r="A3" s="47" t="s">
        <v>145</v>
      </c>
      <c r="B3" s="48"/>
      <c r="C3" s="48"/>
      <c r="D3" s="48"/>
      <c r="E3" s="48"/>
      <c r="F3" s="48"/>
    </row>
    <row r="5" spans="1:255" ht="72" customHeight="1">
      <c r="A5" s="22" t="s">
        <v>56</v>
      </c>
      <c r="B5" s="22" t="s">
        <v>1</v>
      </c>
      <c r="C5" s="22" t="s">
        <v>2</v>
      </c>
      <c r="D5" s="22" t="s">
        <v>150</v>
      </c>
      <c r="E5" s="22" t="s">
        <v>151</v>
      </c>
      <c r="F5" s="22" t="s">
        <v>152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</row>
    <row r="6" spans="1:255" s="29" customFormat="1" ht="21.75" customHeight="1">
      <c r="A6" s="19" t="s">
        <v>57</v>
      </c>
      <c r="B6" s="19" t="s">
        <v>58</v>
      </c>
      <c r="C6" s="19" t="s">
        <v>59</v>
      </c>
      <c r="D6" s="18">
        <v>6</v>
      </c>
      <c r="E6" s="18">
        <v>6</v>
      </c>
      <c r="F6" s="18">
        <v>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6" s="30" customFormat="1" ht="112.5" customHeight="1">
      <c r="A7" s="19" t="s">
        <v>60</v>
      </c>
      <c r="B7" s="19" t="s">
        <v>61</v>
      </c>
      <c r="C7" s="19" t="s">
        <v>59</v>
      </c>
      <c r="D7" s="18"/>
      <c r="E7" s="18"/>
      <c r="F7" s="18"/>
    </row>
    <row r="8" spans="1:6" s="30" customFormat="1" ht="48" customHeight="1">
      <c r="A8" s="19" t="s">
        <v>62</v>
      </c>
      <c r="B8" s="19" t="s">
        <v>63</v>
      </c>
      <c r="C8" s="19" t="s">
        <v>64</v>
      </c>
      <c r="D8" s="17">
        <v>43.20641259999996</v>
      </c>
      <c r="E8" s="18">
        <v>41.78</v>
      </c>
      <c r="F8" s="17">
        <v>40.49999999999999</v>
      </c>
    </row>
    <row r="9" spans="1:6" s="30" customFormat="1" ht="40.5" customHeight="1">
      <c r="A9" s="19" t="s">
        <v>65</v>
      </c>
      <c r="B9" s="19" t="s">
        <v>66</v>
      </c>
      <c r="C9" s="19" t="s">
        <v>64</v>
      </c>
      <c r="D9" s="17">
        <f>32998755/1000000</f>
        <v>32.998755</v>
      </c>
      <c r="E9" s="17">
        <v>33</v>
      </c>
      <c r="F9" s="17">
        <v>33</v>
      </c>
    </row>
    <row r="10" spans="1:6" s="30" customFormat="1" ht="40.5" customHeight="1">
      <c r="A10" s="19" t="s">
        <v>67</v>
      </c>
      <c r="B10" s="19" t="s">
        <v>68</v>
      </c>
      <c r="C10" s="19" t="s">
        <v>69</v>
      </c>
      <c r="D10" s="17">
        <v>37.153668865459835</v>
      </c>
      <c r="E10" s="17">
        <v>30.2163</v>
      </c>
      <c r="F10" s="17">
        <v>36.080499743993066</v>
      </c>
    </row>
    <row r="11" spans="1:6" s="30" customFormat="1" ht="40.5" customHeight="1">
      <c r="A11" s="19" t="s">
        <v>70</v>
      </c>
      <c r="B11" s="19" t="s">
        <v>71</v>
      </c>
      <c r="C11" s="19" t="s">
        <v>69</v>
      </c>
      <c r="D11" s="17">
        <v>34.88584786545984</v>
      </c>
      <c r="E11" s="23">
        <v>30.2163</v>
      </c>
      <c r="F11" s="23">
        <v>33.81267874399307</v>
      </c>
    </row>
    <row r="12" spans="1:6" s="30" customFormat="1" ht="38.25" customHeight="1">
      <c r="A12" s="19" t="s">
        <v>72</v>
      </c>
      <c r="B12" s="19" t="s">
        <v>73</v>
      </c>
      <c r="C12" s="19" t="s">
        <v>74</v>
      </c>
      <c r="D12" s="17">
        <f>176866.5675/1000</f>
        <v>176.8665675</v>
      </c>
      <c r="E12" s="17">
        <f>E13+E15</f>
        <v>189.9947693</v>
      </c>
      <c r="F12" s="17">
        <f>F13+F15</f>
        <v>264.686396231215</v>
      </c>
    </row>
    <row r="13" spans="1:6" s="30" customFormat="1" ht="40.5" customHeight="1">
      <c r="A13" s="19" t="s">
        <v>75</v>
      </c>
      <c r="B13" s="19" t="s">
        <v>76</v>
      </c>
      <c r="C13" s="19" t="s">
        <v>74</v>
      </c>
      <c r="D13" s="17">
        <f>D12*75.8188792800741/100</f>
        <v>134.09824929963577</v>
      </c>
      <c r="E13" s="17">
        <v>151.52531</v>
      </c>
      <c r="F13" s="17">
        <f>197291396.231215/1000000</f>
        <v>197.291396231215</v>
      </c>
    </row>
    <row r="14" spans="1:6" s="30" customFormat="1" ht="40.5" customHeight="1">
      <c r="A14" s="19" t="s">
        <v>77</v>
      </c>
      <c r="B14" s="19" t="s">
        <v>78</v>
      </c>
      <c r="C14" s="19" t="s">
        <v>74</v>
      </c>
      <c r="D14" s="17"/>
      <c r="E14" s="17"/>
      <c r="F14" s="18"/>
    </row>
    <row r="15" spans="1:6" s="30" customFormat="1" ht="58.5" customHeight="1">
      <c r="A15" s="19" t="s">
        <v>79</v>
      </c>
      <c r="B15" s="19" t="s">
        <v>80</v>
      </c>
      <c r="C15" s="19" t="s">
        <v>74</v>
      </c>
      <c r="D15" s="17">
        <f>D12-D13</f>
        <v>42.768318200364234</v>
      </c>
      <c r="E15" s="17">
        <f>38469.4593/1000</f>
        <v>38.469459300000004</v>
      </c>
      <c r="F15" s="17">
        <v>67.395</v>
      </c>
    </row>
    <row r="16" spans="1:6" s="30" customFormat="1" ht="54" customHeight="1">
      <c r="A16" s="19" t="s">
        <v>81</v>
      </c>
      <c r="B16" s="19" t="s">
        <v>82</v>
      </c>
      <c r="C16" s="19"/>
      <c r="D16" s="17">
        <f>35506.20503/1000</f>
        <v>35.50620503</v>
      </c>
      <c r="E16" s="17">
        <f>E17+E19</f>
        <v>38.551</v>
      </c>
      <c r="F16" s="17">
        <f>F19+F17</f>
        <v>50.6216477608059</v>
      </c>
    </row>
    <row r="17" spans="1:6" s="30" customFormat="1" ht="39.75" customHeight="1">
      <c r="A17" s="19" t="s">
        <v>83</v>
      </c>
      <c r="B17" s="19" t="s">
        <v>84</v>
      </c>
      <c r="C17" s="19" t="s">
        <v>74</v>
      </c>
      <c r="D17" s="17">
        <f>D16*75.8188792800741/100</f>
        <v>26.920406728631296</v>
      </c>
      <c r="E17" s="17">
        <v>29.121</v>
      </c>
      <c r="F17" s="17">
        <f>34880.6477608059/1000</f>
        <v>34.8806477608059</v>
      </c>
    </row>
    <row r="18" spans="1:6" s="30" customFormat="1" ht="54.75" customHeight="1">
      <c r="A18" s="19"/>
      <c r="B18" s="19" t="s">
        <v>85</v>
      </c>
      <c r="C18" s="19" t="s">
        <v>86</v>
      </c>
      <c r="D18" s="17">
        <v>517.7769616327075</v>
      </c>
      <c r="E18" s="17">
        <v>581.6</v>
      </c>
      <c r="F18" s="17">
        <v>581.6</v>
      </c>
    </row>
    <row r="19" spans="1:6" s="30" customFormat="1" ht="54" customHeight="1">
      <c r="A19" s="19" t="s">
        <v>87</v>
      </c>
      <c r="B19" s="19" t="s">
        <v>88</v>
      </c>
      <c r="C19" s="19" t="s">
        <v>74</v>
      </c>
      <c r="D19" s="17">
        <f>D16-D17</f>
        <v>8.585798301368701</v>
      </c>
      <c r="E19" s="17">
        <v>9.43</v>
      </c>
      <c r="F19" s="17">
        <v>15.741</v>
      </c>
    </row>
    <row r="20" spans="1:6" s="30" customFormat="1" ht="41.25" customHeight="1">
      <c r="A20" s="19"/>
      <c r="B20" s="19" t="s">
        <v>89</v>
      </c>
      <c r="C20" s="19" t="s">
        <v>90</v>
      </c>
      <c r="D20" s="18">
        <v>191</v>
      </c>
      <c r="E20" s="18">
        <v>191</v>
      </c>
      <c r="F20" s="18">
        <v>191</v>
      </c>
    </row>
    <row r="21" spans="1:6" s="30" customFormat="1" ht="77.25" customHeight="1">
      <c r="A21" s="19"/>
      <c r="B21" s="19" t="s">
        <v>91</v>
      </c>
      <c r="C21" s="19"/>
      <c r="D21" s="18"/>
      <c r="E21" s="22" t="s">
        <v>144</v>
      </c>
      <c r="F21" s="18"/>
    </row>
    <row r="22" spans="1:6" s="30" customFormat="1" ht="72.75" customHeight="1">
      <c r="A22" s="19" t="s">
        <v>92</v>
      </c>
      <c r="B22" s="19" t="s">
        <v>93</v>
      </c>
      <c r="C22" s="19" t="s">
        <v>74</v>
      </c>
      <c r="D22" s="17">
        <f>29895.90154/1000</f>
        <v>29.89590154</v>
      </c>
      <c r="E22" s="17">
        <f>5.61317782660815+26.4792841443159</f>
        <v>32.09246197092405</v>
      </c>
      <c r="F22" s="17">
        <v>35.22</v>
      </c>
    </row>
    <row r="23" spans="1:6" s="30" customFormat="1" ht="81" customHeight="1">
      <c r="A23" s="19" t="s">
        <v>94</v>
      </c>
      <c r="B23" s="19" t="s">
        <v>95</v>
      </c>
      <c r="C23" s="19"/>
      <c r="D23" s="18"/>
      <c r="E23" s="18"/>
      <c r="F23" s="18"/>
    </row>
    <row r="24" spans="1:6" s="30" customFormat="1" ht="69.75" customHeight="1">
      <c r="A24" s="19" t="s">
        <v>96</v>
      </c>
      <c r="B24" s="19" t="s">
        <v>97</v>
      </c>
      <c r="C24" s="19" t="s">
        <v>98</v>
      </c>
      <c r="D24" s="24">
        <v>86</v>
      </c>
      <c r="E24" s="18">
        <v>120</v>
      </c>
      <c r="F24" s="18">
        <v>120</v>
      </c>
    </row>
    <row r="25" spans="1:6" s="30" customFormat="1" ht="48.75" customHeight="1">
      <c r="A25" s="19" t="s">
        <v>99</v>
      </c>
      <c r="B25" s="19" t="s">
        <v>100</v>
      </c>
      <c r="C25" s="19" t="s">
        <v>101</v>
      </c>
      <c r="D25" s="17">
        <f>43909.56578/86/12</f>
        <v>42.54802885658915</v>
      </c>
      <c r="E25" s="17">
        <v>31.025</v>
      </c>
      <c r="F25" s="17">
        <v>55.4</v>
      </c>
    </row>
    <row r="26" spans="1:6" s="30" customFormat="1" ht="58.5" customHeight="1">
      <c r="A26" s="19" t="s">
        <v>102</v>
      </c>
      <c r="B26" s="19" t="s">
        <v>103</v>
      </c>
      <c r="C26" s="19"/>
      <c r="D26" s="18"/>
      <c r="E26" s="18"/>
      <c r="F26" s="18"/>
    </row>
    <row r="27" spans="1:6" s="30" customFormat="1" ht="54" customHeight="1">
      <c r="A27" s="19" t="s">
        <v>104</v>
      </c>
      <c r="B27" s="19" t="s">
        <v>105</v>
      </c>
      <c r="C27" s="19" t="s">
        <v>74</v>
      </c>
      <c r="D27" s="18"/>
      <c r="E27" s="18"/>
      <c r="F27" s="18"/>
    </row>
    <row r="28" spans="1:6" s="30" customFormat="1" ht="27" customHeight="1">
      <c r="A28" s="19" t="s">
        <v>106</v>
      </c>
      <c r="B28" s="19" t="s">
        <v>107</v>
      </c>
      <c r="C28" s="19" t="s">
        <v>74</v>
      </c>
      <c r="D28" s="18"/>
      <c r="E28" s="18"/>
      <c r="F28" s="18"/>
    </row>
    <row r="29" spans="1:6" s="30" customFormat="1" ht="40.5" customHeight="1">
      <c r="A29" s="19" t="s">
        <v>108</v>
      </c>
      <c r="B29" s="19" t="s">
        <v>109</v>
      </c>
      <c r="C29" s="19" t="s">
        <v>74</v>
      </c>
      <c r="D29" s="18"/>
      <c r="E29" s="18"/>
      <c r="F29" s="18"/>
    </row>
    <row r="30" spans="1:6" s="30" customFormat="1" ht="40.5" customHeight="1">
      <c r="A30" s="19" t="s">
        <v>110</v>
      </c>
      <c r="B30" s="19" t="s">
        <v>111</v>
      </c>
      <c r="C30" s="19" t="s">
        <v>74</v>
      </c>
      <c r="D30" s="18"/>
      <c r="E30" s="18"/>
      <c r="F30" s="18"/>
    </row>
    <row r="31" spans="1:6" s="30" customFormat="1" ht="54" customHeight="1">
      <c r="A31" s="19" t="s">
        <v>112</v>
      </c>
      <c r="B31" s="19" t="s">
        <v>113</v>
      </c>
      <c r="C31" s="19"/>
      <c r="D31" s="18"/>
      <c r="E31" s="18"/>
      <c r="F31" s="18"/>
    </row>
    <row r="32" spans="1:6" s="30" customFormat="1" ht="40.5" customHeight="1">
      <c r="A32" s="19" t="s">
        <v>114</v>
      </c>
      <c r="B32" s="19" t="s">
        <v>115</v>
      </c>
      <c r="C32" s="19" t="s">
        <v>74</v>
      </c>
      <c r="D32" s="18"/>
      <c r="E32" s="18"/>
      <c r="F32" s="18"/>
    </row>
    <row r="33" spans="1:6" s="30" customFormat="1" ht="40.5" customHeight="1">
      <c r="A33" s="19" t="s">
        <v>116</v>
      </c>
      <c r="B33" s="19" t="s">
        <v>117</v>
      </c>
      <c r="C33" s="19" t="s">
        <v>74</v>
      </c>
      <c r="D33" s="18"/>
      <c r="E33" s="18"/>
      <c r="F33" s="18"/>
    </row>
    <row r="34" spans="1:6" s="30" customFormat="1" ht="40.5" customHeight="1">
      <c r="A34" s="19" t="s">
        <v>118</v>
      </c>
      <c r="B34" s="19" t="s">
        <v>119</v>
      </c>
      <c r="C34" s="19"/>
      <c r="D34" s="18"/>
      <c r="E34" s="18"/>
      <c r="F34" s="18"/>
    </row>
    <row r="35" spans="1:6" s="30" customFormat="1" ht="40.5" customHeight="1">
      <c r="A35" s="19" t="s">
        <v>120</v>
      </c>
      <c r="B35" s="19" t="s">
        <v>107</v>
      </c>
      <c r="C35" s="19" t="s">
        <v>74</v>
      </c>
      <c r="D35" s="18"/>
      <c r="E35" s="18"/>
      <c r="F35" s="18"/>
    </row>
    <row r="36" spans="1:6" s="30" customFormat="1" ht="40.5" customHeight="1">
      <c r="A36" s="19" t="s">
        <v>121</v>
      </c>
      <c r="B36" s="19" t="s">
        <v>109</v>
      </c>
      <c r="C36" s="19" t="s">
        <v>74</v>
      </c>
      <c r="D36" s="18"/>
      <c r="E36" s="18"/>
      <c r="F36" s="18"/>
    </row>
    <row r="37" spans="1:6" s="30" customFormat="1" ht="40.5" customHeight="1">
      <c r="A37" s="19" t="s">
        <v>122</v>
      </c>
      <c r="B37" s="19" t="s">
        <v>111</v>
      </c>
      <c r="C37" s="19" t="s">
        <v>74</v>
      </c>
      <c r="D37" s="18"/>
      <c r="E37" s="18"/>
      <c r="F37" s="18"/>
    </row>
    <row r="38" spans="1:6" s="30" customFormat="1" ht="54" customHeight="1">
      <c r="A38" s="19" t="s">
        <v>123</v>
      </c>
      <c r="B38" s="19" t="s">
        <v>124</v>
      </c>
      <c r="C38" s="19"/>
      <c r="D38" s="18"/>
      <c r="E38" s="18"/>
      <c r="F38" s="18"/>
    </row>
    <row r="39" spans="1:6" s="30" customFormat="1" ht="54" customHeight="1">
      <c r="A39" s="19" t="s">
        <v>125</v>
      </c>
      <c r="B39" s="19" t="s">
        <v>107</v>
      </c>
      <c r="C39" s="19" t="s">
        <v>74</v>
      </c>
      <c r="D39" s="18"/>
      <c r="E39" s="18"/>
      <c r="F39" s="18"/>
    </row>
    <row r="40" spans="1:6" s="30" customFormat="1" ht="40.5" customHeight="1">
      <c r="A40" s="19" t="s">
        <v>126</v>
      </c>
      <c r="B40" s="19" t="s">
        <v>109</v>
      </c>
      <c r="C40" s="19" t="s">
        <v>74</v>
      </c>
      <c r="D40" s="18"/>
      <c r="E40" s="18"/>
      <c r="F40" s="18"/>
    </row>
    <row r="41" spans="1:6" s="30" customFormat="1" ht="57" customHeight="1">
      <c r="A41" s="19" t="s">
        <v>127</v>
      </c>
      <c r="B41" s="19" t="s">
        <v>111</v>
      </c>
      <c r="C41" s="19" t="s">
        <v>74</v>
      </c>
      <c r="D41" s="18"/>
      <c r="E41" s="18"/>
      <c r="F41" s="18"/>
    </row>
    <row r="42" spans="1:6" s="30" customFormat="1" ht="54" customHeight="1">
      <c r="A42" s="19" t="s">
        <v>128</v>
      </c>
      <c r="B42" s="19" t="s">
        <v>129</v>
      </c>
      <c r="C42" s="19" t="s">
        <v>74</v>
      </c>
      <c r="D42" s="18"/>
      <c r="E42" s="18"/>
      <c r="F42" s="18"/>
    </row>
    <row r="43" spans="1:255" s="30" customFormat="1" ht="46.5" customHeight="1">
      <c r="A43" s="19" t="s">
        <v>130</v>
      </c>
      <c r="B43" s="19" t="s">
        <v>131</v>
      </c>
      <c r="C43" s="19" t="s">
        <v>132</v>
      </c>
      <c r="D43" s="18"/>
      <c r="E43" s="18"/>
      <c r="F43" s="18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6" s="31" customFormat="1" ht="54" customHeight="1">
      <c r="A44" s="19" t="s">
        <v>133</v>
      </c>
      <c r="B44" s="19" t="s">
        <v>134</v>
      </c>
      <c r="C44" s="19"/>
      <c r="D44" s="18" t="s">
        <v>141</v>
      </c>
      <c r="E44" s="18" t="s">
        <v>141</v>
      </c>
      <c r="F44" s="18" t="s">
        <v>141</v>
      </c>
    </row>
    <row r="45" spans="1:255" s="31" customFormat="1" ht="33" customHeight="1">
      <c r="A45" s="25" t="s">
        <v>135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</row>
    <row r="46" spans="1:255" s="26" customFormat="1" ht="17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6" ht="32.25" customHeight="1" hidden="1" outlineLevel="1">
      <c r="A47" s="45" t="s">
        <v>136</v>
      </c>
      <c r="B47" s="46"/>
      <c r="C47" s="46"/>
      <c r="D47" s="46"/>
      <c r="E47" s="46"/>
      <c r="F47" s="46"/>
    </row>
    <row r="48" spans="1:6" ht="31.5" customHeight="1" hidden="1" outlineLevel="1">
      <c r="A48" s="45" t="s">
        <v>137</v>
      </c>
      <c r="B48" s="46"/>
      <c r="C48" s="46"/>
      <c r="D48" s="46"/>
      <c r="E48" s="46"/>
      <c r="F48" s="46"/>
    </row>
    <row r="49" ht="31.5" customHeight="1" collapsed="1"/>
    <row r="50" ht="3" customHeight="1"/>
  </sheetData>
  <sheetProtection/>
  <mergeCells count="3">
    <mergeCell ref="A48:F48"/>
    <mergeCell ref="A3:F3"/>
    <mergeCell ref="A47:F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Михаил</cp:lastModifiedBy>
  <cp:lastPrinted>2014-08-20T20:35:23Z</cp:lastPrinted>
  <dcterms:created xsi:type="dcterms:W3CDTF">2006-09-28T05:33:49Z</dcterms:created>
  <dcterms:modified xsi:type="dcterms:W3CDTF">2019-08-02T06:04:29Z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