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>
    <definedName name="Z_84FA0CEC_ED50_4C15_A8FB_2520C435014C_.wvu.Rows" localSheetId="0" hidden="1">'стр.1'!$51:$56</definedName>
    <definedName name="Z_DEA670EB_CD1C_4090_8949_BE583CC5DAB0_.wvu.Rows" localSheetId="0" hidden="1">'стр.1'!$34:$45,'стр.1'!$51:$56</definedName>
    <definedName name="_xlnm.Print_Area" localSheetId="0">'стр.1'!$A$1:$W$66</definedName>
  </definedNames>
  <calcPr fullCalcOnLoad="1"/>
</workbook>
</file>

<file path=xl/sharedStrings.xml><?xml version="1.0" encoding="utf-8"?>
<sst xmlns="http://schemas.openxmlformats.org/spreadsheetml/2006/main" count="128" uniqueCount="80">
  <si>
    <t>Наименование объекта</t>
  </si>
  <si>
    <t>Стадия реализации проекта</t>
  </si>
  <si>
    <t>С/П *</t>
  </si>
  <si>
    <t>№ №</t>
  </si>
  <si>
    <t>Полная стоимость строительства **</t>
  </si>
  <si>
    <t>млн. рублей</t>
  </si>
  <si>
    <t>Остаточная стоимость строительства **</t>
  </si>
  <si>
    <t>км/МВА/
другое</t>
  </si>
  <si>
    <t>итого</t>
  </si>
  <si>
    <t>Ввод мощностей</t>
  </si>
  <si>
    <t>ВСЕГО,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</si>
  <si>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</si>
  <si>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</si>
  <si>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</si>
  <si>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</si>
  <si>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</si>
  <si>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</si>
  <si>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</si>
  <si>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</si>
  <si>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</si>
  <si>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</si>
  <si>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</si>
  <si>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</si>
  <si>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</si>
  <si>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</si>
  <si>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</si>
  <si>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</si>
  <si>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</si>
  <si>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</si>
  <si>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</si>
  <si>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</si>
  <si>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</si>
  <si>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</si>
  <si>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*</t>
  </si>
  <si>
    <t>**</t>
  </si>
  <si>
    <t>С - строительство, П - проектирование.</t>
  </si>
  <si>
    <t>Согласно проектной документации в текущих ценах (с НДС).</t>
  </si>
  <si>
    <t xml:space="preserve"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 </t>
  </si>
  <si>
    <t>информации об инвестиционных программах субъектов естественных монополий</t>
  </si>
  <si>
    <t>Строительство ПГУ-110 в составе ГТУ 75 МВт + КУ + паровая турбина 35 МВт на Вологодской ТЭЦ</t>
  </si>
  <si>
    <t>С</t>
  </si>
  <si>
    <t>П</t>
  </si>
  <si>
    <t>Строительство замещающего энергоисточника на ЛПК</t>
  </si>
  <si>
    <t>110МВт</t>
  </si>
  <si>
    <t>450МВт</t>
  </si>
  <si>
    <t>план года 2013</t>
  </si>
  <si>
    <t>план года
2014</t>
  </si>
  <si>
    <t>-</t>
  </si>
  <si>
    <t>Тех. перевооружение Северодвинской ТЭЦ-2 - перевод к.а. № 4 и водогрейных котлов 1, 2 на сжигание природного газа</t>
  </si>
  <si>
    <t>Строительство Ярославской ПГУ-ТЭЦ</t>
  </si>
  <si>
    <t>Прочие проекты</t>
  </si>
  <si>
    <t>3</t>
  </si>
  <si>
    <t>4</t>
  </si>
  <si>
    <t>5</t>
  </si>
  <si>
    <t>6</t>
  </si>
  <si>
    <t>7</t>
  </si>
  <si>
    <t>8</t>
  </si>
  <si>
    <t>106 Гкал</t>
  </si>
  <si>
    <t>106Гкал</t>
  </si>
  <si>
    <t>план года
2015</t>
  </si>
  <si>
    <t>Строительство ПГУ-ТЭЦ мощностью 450 МВт в г. Ярославле</t>
  </si>
  <si>
    <t>2012-2012</t>
  </si>
  <si>
    <t>2012-2015</t>
  </si>
  <si>
    <t>2007-2013</t>
  </si>
  <si>
    <t>2010-2014</t>
  </si>
  <si>
    <t>2011-2013</t>
  </si>
  <si>
    <t>Показатели экономической эффективности</t>
  </si>
  <si>
    <t>ВНД, %</t>
  </si>
  <si>
    <t>Срок окупаемости, лет</t>
  </si>
  <si>
    <t>Проектная мощность объекта</t>
  </si>
  <si>
    <t>План финансирова-ния текущего года 2012</t>
  </si>
  <si>
    <t>Источники финансирования</t>
  </si>
  <si>
    <t>Кредиты</t>
  </si>
  <si>
    <t>Амортизация</t>
  </si>
  <si>
    <t>Плата за тех.присоединение</t>
  </si>
  <si>
    <t>Прочие</t>
  </si>
  <si>
    <t>Инвестиционная составляющая</t>
  </si>
  <si>
    <t>Период стр-ва</t>
  </si>
  <si>
    <t>Объем финансирования (с НДС)</t>
  </si>
  <si>
    <t>Перечень инвестиционных проектов на период реализации инвестиционной программы и план их финансирования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</si>
</sst>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3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24" borderId="10" xfId="60" applyFont="1" applyFill="1" applyBorder="1" applyAlignment="1" applyProtection="1">
      <alignment vertical="center"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0" fontId="1" fillId="24" borderId="12" xfId="60" applyFont="1" applyFill="1" applyBorder="1" applyAlignment="1" applyProtection="1">
      <alignment vertical="center" wrapText="1"/>
      <protection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5" fontId="1" fillId="0" borderId="10" xfId="53" applyNumberFormat="1" applyFont="1" applyFill="1" applyBorder="1" applyAlignment="1" applyProtection="1">
      <alignment horizontal="center" vertical="center"/>
      <protection locked="0"/>
    </xf>
    <xf numFmtId="164" fontId="1" fillId="0" borderId="10" xfId="53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164" fontId="1" fillId="24" borderId="14" xfId="0" applyNumberFormat="1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24" borderId="14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22</xdr:col>
      <xdr:colOff>352425</xdr:colOff>
      <xdr:row>17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61925"/>
          <a:ext cx="17011650" cy="324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46800" rIns="90000" bIns="4680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Цели и задачи ИПР 2013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Большая часть крупных инвестиционных проектов направлена на внедрение новых эффективных парогазовых технологий, широко и успешно применяющихся на различных генерирующих энергоисточниках страны.
-   При реализации проекта «Строительство ПГУ-110 в составе ГТУ 75 МВт + КУ + паровая турбина 35 МВт на Вологодской ТЭЦ» ожидается улучшение технико-экономических показателей и повышение конкурентоспособности на рынках электроэнергии и мощности, повышение эффективности использования существующих объёмов природного газа, сжигаемого на ТЭЦ, решение вопроса дальнейшего использования выбывающих мощностей.
-   Строительством нового энергоисточника на территории Ярославской области будут решены вопросы энергодефицита и надежности энергоснабжения потребителей региона. В конце 2012 года создано Российско-Китайское СП ООО «Хуадянь-Тенинская ТЭЦ», в рамках которой будет производиться дальнейшая реализация проекта.
-   Проект газификации Северодвинской ТЭЦ-2 направлен на снижение себестоимости выработки тепловой и электрической энергии путем перевода котлоагрегатов на более дешевое топливо, снижение темпов роста тарифов на тепловую и электрическую энергию, связанные с ростом цен на энергоносители. Кроме того, позволяет улучшить экологическую обстановку в регионе при переходе с мазута на газ.
-   Проект строительства нового энергоисточника на Ляпинской ПК предусматривает замещение морально и физически устаревших паровых котлов  ЛПК на более экономичное оборудование, которое обеспечит надежное и бесперебойное теплоснабжение потребителей  Заволжского района г. Ярославля.
-   Программа развития тепловых сетей направлена на реконструкцию существующих теплотрасс и строительство новых с подключением дополнительных потребителей.
-   Программа Технического перевооружения и реконструкции (ТПиР) направлена на повышение надежности работы оборудования существующих станций, котельных и тепловых сетей ОАО «ТГК-2», и как следствие, повышение надежности энергоснабжения потребителей в регионах присутствия ОАО «ТГК-2».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29.75390625" style="1" customWidth="1"/>
    <col min="3" max="3" width="9.25390625" style="1" customWidth="1"/>
    <col min="4" max="4" width="8.875" style="1" customWidth="1"/>
    <col min="5" max="5" width="8.75390625" style="1" customWidth="1"/>
    <col min="6" max="6" width="9.00390625" style="1" customWidth="1"/>
    <col min="7" max="7" width="10.625" style="1" customWidth="1"/>
    <col min="8" max="8" width="12.125" style="1" customWidth="1"/>
    <col min="9" max="9" width="12.00390625" style="1" customWidth="1"/>
    <col min="10" max="10" width="10.875" style="1" customWidth="1"/>
    <col min="11" max="14" width="8.375" style="1" customWidth="1"/>
    <col min="15" max="16384" width="9.125" style="1" customWidth="1"/>
  </cols>
  <sheetData>
    <row r="1" spans="16:18" ht="15">
      <c r="P1" s="99"/>
      <c r="Q1" s="99"/>
      <c r="R1" s="99"/>
    </row>
    <row r="2" spans="16:18" ht="15">
      <c r="P2" s="87"/>
      <c r="Q2" s="87"/>
      <c r="R2" s="87"/>
    </row>
    <row r="3" spans="16:18" ht="15">
      <c r="P3" s="87"/>
      <c r="Q3" s="87"/>
      <c r="R3" s="87"/>
    </row>
    <row r="4" spans="16:18" ht="15">
      <c r="P4" s="87"/>
      <c r="Q4" s="87"/>
      <c r="R4" s="87"/>
    </row>
    <row r="5" spans="16:18" ht="15">
      <c r="P5" s="87"/>
      <c r="Q5" s="87"/>
      <c r="R5" s="87"/>
    </row>
    <row r="6" spans="16:18" ht="15">
      <c r="P6" s="87"/>
      <c r="Q6" s="87"/>
      <c r="R6" s="87"/>
    </row>
    <row r="7" spans="16:18" ht="15">
      <c r="P7" s="87"/>
      <c r="Q7" s="87"/>
      <c r="R7" s="87"/>
    </row>
    <row r="8" spans="16:18" ht="15">
      <c r="P8" s="87"/>
      <c r="Q8" s="87"/>
      <c r="R8" s="87"/>
    </row>
    <row r="9" spans="16:18" ht="15">
      <c r="P9" s="87"/>
      <c r="Q9" s="87"/>
      <c r="R9" s="87"/>
    </row>
    <row r="10" spans="16:18" ht="15">
      <c r="P10" s="87"/>
      <c r="Q10" s="87"/>
      <c r="R10" s="87"/>
    </row>
    <row r="11" spans="16:18" ht="15">
      <c r="P11" s="87"/>
      <c r="Q11" s="87"/>
      <c r="R11" s="87"/>
    </row>
    <row r="12" spans="16:18" ht="15">
      <c r="P12" s="87"/>
      <c r="Q12" s="87"/>
      <c r="R12" s="87"/>
    </row>
    <row r="13" spans="16:18" ht="15">
      <c r="P13" s="87"/>
      <c r="Q13" s="87"/>
      <c r="R13" s="87"/>
    </row>
    <row r="14" spans="16:18" ht="15">
      <c r="P14" s="87"/>
      <c r="Q14" s="87"/>
      <c r="R14" s="87"/>
    </row>
    <row r="15" spans="16:18" ht="15">
      <c r="P15" s="87"/>
      <c r="Q15" s="87"/>
      <c r="R15" s="87"/>
    </row>
    <row r="16" spans="16:18" ht="15">
      <c r="P16" s="87"/>
      <c r="Q16" s="87"/>
      <c r="R16" s="87"/>
    </row>
    <row r="17" spans="16:18" ht="15">
      <c r="P17" s="99"/>
      <c r="Q17" s="99"/>
      <c r="R17" s="99"/>
    </row>
    <row r="18" spans="16:18" ht="15">
      <c r="P18" s="99"/>
      <c r="Q18" s="99"/>
      <c r="R18" s="99"/>
    </row>
    <row r="20" spans="1:18" ht="15.75">
      <c r="A20" s="88" t="s">
        <v>32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15.75">
      <c r="A21" s="88" t="s">
        <v>37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15.75">
      <c r="A22" s="88" t="s">
        <v>38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4" ht="14.25">
      <c r="A24" s="23" t="s">
        <v>79</v>
      </c>
    </row>
    <row r="25" ht="12" thickBot="1"/>
    <row r="26" spans="1:23" ht="11.25" customHeight="1">
      <c r="A26" s="108" t="s">
        <v>3</v>
      </c>
      <c r="B26" s="94" t="s">
        <v>0</v>
      </c>
      <c r="C26" s="94" t="s">
        <v>1</v>
      </c>
      <c r="D26" s="111" t="s">
        <v>69</v>
      </c>
      <c r="E26" s="94" t="s">
        <v>77</v>
      </c>
      <c r="F26" s="89" t="s">
        <v>66</v>
      </c>
      <c r="G26" s="96"/>
      <c r="H26" s="94" t="s">
        <v>4</v>
      </c>
      <c r="I26" s="94" t="s">
        <v>6</v>
      </c>
      <c r="J26" s="89" t="s">
        <v>70</v>
      </c>
      <c r="K26" s="91" t="s">
        <v>9</v>
      </c>
      <c r="L26" s="92"/>
      <c r="M26" s="92"/>
      <c r="N26" s="93"/>
      <c r="O26" s="91" t="s">
        <v>78</v>
      </c>
      <c r="P26" s="92"/>
      <c r="Q26" s="92"/>
      <c r="R26" s="93"/>
      <c r="S26" s="100" t="s">
        <v>71</v>
      </c>
      <c r="T26" s="100"/>
      <c r="U26" s="100"/>
      <c r="V26" s="100"/>
      <c r="W26" s="101"/>
    </row>
    <row r="27" spans="1:23" ht="33.75" customHeight="1">
      <c r="A27" s="109"/>
      <c r="B27" s="106"/>
      <c r="C27" s="95"/>
      <c r="D27" s="112"/>
      <c r="E27" s="106"/>
      <c r="F27" s="97"/>
      <c r="G27" s="98"/>
      <c r="H27" s="95"/>
      <c r="I27" s="95"/>
      <c r="J27" s="90"/>
      <c r="K27" s="64" t="s">
        <v>45</v>
      </c>
      <c r="L27" s="3" t="s">
        <v>46</v>
      </c>
      <c r="M27" s="3" t="s">
        <v>59</v>
      </c>
      <c r="N27" s="12" t="s">
        <v>8</v>
      </c>
      <c r="O27" s="64" t="s">
        <v>45</v>
      </c>
      <c r="P27" s="3" t="s">
        <v>46</v>
      </c>
      <c r="Q27" s="3" t="s">
        <v>59</v>
      </c>
      <c r="R27" s="12" t="s">
        <v>8</v>
      </c>
      <c r="S27" s="102"/>
      <c r="T27" s="102"/>
      <c r="U27" s="102"/>
      <c r="V27" s="102"/>
      <c r="W27" s="103"/>
    </row>
    <row r="28" spans="1:23" ht="44.25" customHeight="1" thickBot="1">
      <c r="A28" s="110"/>
      <c r="B28" s="107"/>
      <c r="C28" s="13" t="s">
        <v>2</v>
      </c>
      <c r="D28" s="13" t="s">
        <v>7</v>
      </c>
      <c r="E28" s="107"/>
      <c r="F28" s="51" t="s">
        <v>67</v>
      </c>
      <c r="G28" s="51" t="s">
        <v>68</v>
      </c>
      <c r="H28" s="13" t="s">
        <v>5</v>
      </c>
      <c r="I28" s="13" t="s">
        <v>5</v>
      </c>
      <c r="J28" s="55" t="s">
        <v>5</v>
      </c>
      <c r="K28" s="65" t="s">
        <v>7</v>
      </c>
      <c r="L28" s="13" t="s">
        <v>7</v>
      </c>
      <c r="M28" s="13" t="s">
        <v>7</v>
      </c>
      <c r="N28" s="14" t="s">
        <v>7</v>
      </c>
      <c r="O28" s="65" t="s">
        <v>5</v>
      </c>
      <c r="P28" s="13" t="s">
        <v>5</v>
      </c>
      <c r="Q28" s="13" t="s">
        <v>5</v>
      </c>
      <c r="R28" s="14" t="s">
        <v>5</v>
      </c>
      <c r="S28" s="63" t="s">
        <v>72</v>
      </c>
      <c r="T28" s="51" t="s">
        <v>73</v>
      </c>
      <c r="U28" s="51" t="s">
        <v>76</v>
      </c>
      <c r="V28" s="51" t="s">
        <v>74</v>
      </c>
      <c r="W28" s="62" t="s">
        <v>75</v>
      </c>
    </row>
    <row r="29" spans="1:23" ht="12">
      <c r="A29" s="36"/>
      <c r="B29" s="37" t="s">
        <v>10</v>
      </c>
      <c r="C29" s="38"/>
      <c r="D29" s="38"/>
      <c r="E29" s="39"/>
      <c r="F29" s="50"/>
      <c r="G29" s="50"/>
      <c r="H29" s="40">
        <f>H30+H46</f>
        <v>27082.630104070795</v>
      </c>
      <c r="I29" s="40">
        <f>I30+I46</f>
        <v>21370.312620888144</v>
      </c>
      <c r="J29" s="56">
        <f>J30+J46</f>
        <v>2887.45731542644</v>
      </c>
      <c r="K29" s="66"/>
      <c r="L29" s="40"/>
      <c r="M29" s="40"/>
      <c r="N29" s="41"/>
      <c r="O29" s="66">
        <f aca="true" t="shared" si="0" ref="O29:W29">O30+O46</f>
        <v>2302.9734776481478</v>
      </c>
      <c r="P29" s="40">
        <f t="shared" si="0"/>
        <v>646.836</v>
      </c>
      <c r="Q29" s="40">
        <f t="shared" si="0"/>
        <v>683.613</v>
      </c>
      <c r="R29" s="41">
        <f t="shared" si="0"/>
        <v>3633.422477648148</v>
      </c>
      <c r="S29" s="66">
        <f t="shared" si="0"/>
        <v>1174</v>
      </c>
      <c r="T29" s="40">
        <f t="shared" si="0"/>
        <v>2105.6</v>
      </c>
      <c r="U29" s="40">
        <f t="shared" si="0"/>
        <v>143.7</v>
      </c>
      <c r="V29" s="40">
        <f t="shared" si="0"/>
        <v>152.119</v>
      </c>
      <c r="W29" s="41">
        <f t="shared" si="0"/>
        <v>58</v>
      </c>
    </row>
    <row r="30" spans="1:23" ht="21.75" customHeight="1">
      <c r="A30" s="15">
        <v>1</v>
      </c>
      <c r="B30" s="3" t="s">
        <v>11</v>
      </c>
      <c r="C30" s="5"/>
      <c r="D30" s="5"/>
      <c r="E30" s="7"/>
      <c r="F30" s="7"/>
      <c r="G30" s="7"/>
      <c r="H30" s="31">
        <f>H31+H34+H38+H42</f>
        <v>221.08834</v>
      </c>
      <c r="I30" s="31">
        <f>I31+I34+I38+I42</f>
        <v>221.1</v>
      </c>
      <c r="J30" s="57">
        <f>J31+J34+J38+J42</f>
        <v>930.586</v>
      </c>
      <c r="K30" s="67"/>
      <c r="L30" s="31"/>
      <c r="M30" s="31"/>
      <c r="N30" s="42"/>
      <c r="O30" s="67">
        <f aca="true" t="shared" si="1" ref="O30:W30">O31+O34+O38+O42</f>
        <v>975.055</v>
      </c>
      <c r="P30" s="31">
        <f t="shared" si="1"/>
        <v>646.836</v>
      </c>
      <c r="Q30" s="31">
        <f t="shared" si="1"/>
        <v>683.613</v>
      </c>
      <c r="R30" s="42">
        <f t="shared" si="1"/>
        <v>2305.504</v>
      </c>
      <c r="S30" s="67">
        <f t="shared" si="1"/>
        <v>0</v>
      </c>
      <c r="T30" s="31">
        <f t="shared" si="1"/>
        <v>2001.4</v>
      </c>
      <c r="U30" s="31">
        <f t="shared" si="1"/>
        <v>94</v>
      </c>
      <c r="V30" s="31">
        <f t="shared" si="1"/>
        <v>152.119</v>
      </c>
      <c r="W30" s="42">
        <f t="shared" si="1"/>
        <v>58</v>
      </c>
    </row>
    <row r="31" spans="1:23" ht="21.75" customHeight="1">
      <c r="A31" s="15" t="s">
        <v>12</v>
      </c>
      <c r="B31" s="3" t="s">
        <v>13</v>
      </c>
      <c r="C31" s="5"/>
      <c r="D31" s="5"/>
      <c r="E31" s="7"/>
      <c r="F31" s="7"/>
      <c r="G31" s="7"/>
      <c r="H31" s="31">
        <f>SUM(H32:H33)</f>
        <v>221.08834</v>
      </c>
      <c r="I31" s="31">
        <f>SUM(I32:I33)</f>
        <v>221.1</v>
      </c>
      <c r="J31" s="57">
        <f>SUM(J32:J33)</f>
        <v>930.586</v>
      </c>
      <c r="K31" s="67"/>
      <c r="L31" s="31"/>
      <c r="M31" s="31"/>
      <c r="N31" s="42"/>
      <c r="O31" s="67">
        <f aca="true" t="shared" si="2" ref="O31:W31">SUM(O32:O33)</f>
        <v>975.055</v>
      </c>
      <c r="P31" s="31">
        <f t="shared" si="2"/>
        <v>646.836</v>
      </c>
      <c r="Q31" s="31">
        <f t="shared" si="2"/>
        <v>683.613</v>
      </c>
      <c r="R31" s="42">
        <f t="shared" si="2"/>
        <v>2305.504</v>
      </c>
      <c r="S31" s="67">
        <f t="shared" si="2"/>
        <v>0</v>
      </c>
      <c r="T31" s="31">
        <f t="shared" si="2"/>
        <v>2001.4</v>
      </c>
      <c r="U31" s="31">
        <f t="shared" si="2"/>
        <v>94</v>
      </c>
      <c r="V31" s="31">
        <f t="shared" si="2"/>
        <v>152.119</v>
      </c>
      <c r="W31" s="42">
        <f t="shared" si="2"/>
        <v>58</v>
      </c>
    </row>
    <row r="32" spans="1:23" ht="39.75" customHeight="1">
      <c r="A32" s="48" t="s">
        <v>52</v>
      </c>
      <c r="B32" s="34" t="s">
        <v>48</v>
      </c>
      <c r="C32" s="46" t="s">
        <v>40</v>
      </c>
      <c r="D32" s="27"/>
      <c r="E32" s="46" t="s">
        <v>61</v>
      </c>
      <c r="F32" s="46" t="s">
        <v>47</v>
      </c>
      <c r="G32" s="46" t="s">
        <v>47</v>
      </c>
      <c r="H32" s="45">
        <f>187.363*1.18</f>
        <v>221.08834</v>
      </c>
      <c r="I32" s="45">
        <v>221.1</v>
      </c>
      <c r="J32" s="76">
        <v>127.1</v>
      </c>
      <c r="K32" s="79"/>
      <c r="L32" s="47"/>
      <c r="M32" s="47"/>
      <c r="N32" s="80"/>
      <c r="O32" s="68">
        <v>94</v>
      </c>
      <c r="P32" s="45">
        <v>0</v>
      </c>
      <c r="Q32" s="45">
        <v>0</v>
      </c>
      <c r="R32" s="30">
        <f>SUM(O32:Q32)</f>
        <v>94</v>
      </c>
      <c r="S32" s="68"/>
      <c r="T32" s="45"/>
      <c r="U32" s="45">
        <v>94</v>
      </c>
      <c r="V32" s="45"/>
      <c r="W32" s="84"/>
    </row>
    <row r="33" spans="1:23" ht="18.75" customHeight="1">
      <c r="A33" s="48" t="s">
        <v>53</v>
      </c>
      <c r="B33" s="34" t="s">
        <v>50</v>
      </c>
      <c r="C33" s="46" t="s">
        <v>47</v>
      </c>
      <c r="D33" s="27"/>
      <c r="E33" s="46" t="s">
        <v>62</v>
      </c>
      <c r="F33" s="46" t="s">
        <v>47</v>
      </c>
      <c r="G33" s="46" t="s">
        <v>47</v>
      </c>
      <c r="H33" s="45" t="s">
        <v>47</v>
      </c>
      <c r="I33" s="45" t="s">
        <v>47</v>
      </c>
      <c r="J33" s="76">
        <v>803.486</v>
      </c>
      <c r="K33" s="79"/>
      <c r="L33" s="47"/>
      <c r="M33" s="47"/>
      <c r="N33" s="80"/>
      <c r="O33" s="69">
        <v>881.055</v>
      </c>
      <c r="P33" s="49">
        <v>646.836</v>
      </c>
      <c r="Q33" s="49">
        <v>683.613</v>
      </c>
      <c r="R33" s="30">
        <f>SUM(O33:Q33)</f>
        <v>2211.504</v>
      </c>
      <c r="S33" s="68"/>
      <c r="T33" s="45">
        <v>2001.4</v>
      </c>
      <c r="U33" s="45"/>
      <c r="V33" s="45">
        <v>152.119</v>
      </c>
      <c r="W33" s="84">
        <v>58</v>
      </c>
    </row>
    <row r="34" spans="1:23" ht="21.75" customHeight="1" hidden="1">
      <c r="A34" s="15" t="s">
        <v>19</v>
      </c>
      <c r="B34" s="3" t="s">
        <v>20</v>
      </c>
      <c r="C34" s="5"/>
      <c r="D34" s="5"/>
      <c r="E34" s="7"/>
      <c r="F34" s="7"/>
      <c r="G34" s="7"/>
      <c r="H34" s="5"/>
      <c r="I34" s="5"/>
      <c r="J34" s="58"/>
      <c r="K34" s="70"/>
      <c r="L34" s="5"/>
      <c r="M34" s="5"/>
      <c r="N34" s="16"/>
      <c r="O34" s="70"/>
      <c r="P34" s="5"/>
      <c r="Q34" s="5"/>
      <c r="R34" s="16"/>
      <c r="S34" s="68"/>
      <c r="T34" s="45"/>
      <c r="U34" s="45"/>
      <c r="V34" s="45"/>
      <c r="W34" s="85"/>
    </row>
    <row r="35" spans="1:23" ht="11.25" hidden="1">
      <c r="A35" s="17" t="s">
        <v>14</v>
      </c>
      <c r="B35" s="8" t="s">
        <v>15</v>
      </c>
      <c r="C35" s="4"/>
      <c r="D35" s="4"/>
      <c r="E35" s="6"/>
      <c r="F35" s="6"/>
      <c r="G35" s="6"/>
      <c r="H35" s="4"/>
      <c r="I35" s="4"/>
      <c r="J35" s="59"/>
      <c r="K35" s="71"/>
      <c r="L35" s="4"/>
      <c r="M35" s="4"/>
      <c r="N35" s="18"/>
      <c r="O35" s="71"/>
      <c r="P35" s="4"/>
      <c r="Q35" s="4"/>
      <c r="R35" s="18"/>
      <c r="S35" s="68"/>
      <c r="T35" s="45"/>
      <c r="U35" s="45"/>
      <c r="V35" s="45"/>
      <c r="W35" s="85"/>
    </row>
    <row r="36" spans="1:23" ht="11.25" hidden="1">
      <c r="A36" s="17" t="s">
        <v>16</v>
      </c>
      <c r="B36" s="8" t="s">
        <v>17</v>
      </c>
      <c r="C36" s="4"/>
      <c r="D36" s="4"/>
      <c r="E36" s="6"/>
      <c r="F36" s="6"/>
      <c r="G36" s="6"/>
      <c r="H36" s="4"/>
      <c r="I36" s="4"/>
      <c r="J36" s="59"/>
      <c r="K36" s="71"/>
      <c r="L36" s="4"/>
      <c r="M36" s="4"/>
      <c r="N36" s="18"/>
      <c r="O36" s="71"/>
      <c r="P36" s="4"/>
      <c r="Q36" s="4"/>
      <c r="R36" s="18"/>
      <c r="S36" s="68"/>
      <c r="T36" s="45"/>
      <c r="U36" s="45"/>
      <c r="V36" s="45"/>
      <c r="W36" s="85"/>
    </row>
    <row r="37" spans="1:23" ht="11.25" hidden="1">
      <c r="A37" s="17"/>
      <c r="B37" s="8"/>
      <c r="C37" s="4"/>
      <c r="D37" s="4"/>
      <c r="E37" s="6"/>
      <c r="F37" s="6"/>
      <c r="G37" s="6"/>
      <c r="H37" s="4"/>
      <c r="I37" s="4"/>
      <c r="J37" s="59"/>
      <c r="K37" s="71"/>
      <c r="L37" s="4"/>
      <c r="M37" s="4"/>
      <c r="N37" s="18"/>
      <c r="O37" s="71"/>
      <c r="P37" s="4"/>
      <c r="Q37" s="4"/>
      <c r="R37" s="18"/>
      <c r="S37" s="68"/>
      <c r="T37" s="45"/>
      <c r="U37" s="45"/>
      <c r="V37" s="45"/>
      <c r="W37" s="85"/>
    </row>
    <row r="38" spans="1:23" ht="11.25" customHeight="1" hidden="1">
      <c r="A38" s="19" t="s">
        <v>21</v>
      </c>
      <c r="B38" s="5" t="s">
        <v>22</v>
      </c>
      <c r="C38" s="2"/>
      <c r="D38" s="2"/>
      <c r="E38" s="9"/>
      <c r="F38" s="9"/>
      <c r="G38" s="9"/>
      <c r="H38" s="2"/>
      <c r="I38" s="2"/>
      <c r="J38" s="60"/>
      <c r="K38" s="72"/>
      <c r="L38" s="2"/>
      <c r="M38" s="2"/>
      <c r="N38" s="20"/>
      <c r="O38" s="72"/>
      <c r="P38" s="2"/>
      <c r="Q38" s="2"/>
      <c r="R38" s="20"/>
      <c r="S38" s="68"/>
      <c r="T38" s="45"/>
      <c r="U38" s="45"/>
      <c r="V38" s="45"/>
      <c r="W38" s="85"/>
    </row>
    <row r="39" spans="1:23" ht="11.25" hidden="1">
      <c r="A39" s="17" t="s">
        <v>14</v>
      </c>
      <c r="B39" s="8" t="s">
        <v>15</v>
      </c>
      <c r="C39" s="4"/>
      <c r="D39" s="4"/>
      <c r="E39" s="6"/>
      <c r="F39" s="6"/>
      <c r="G39" s="6"/>
      <c r="H39" s="4"/>
      <c r="I39" s="4"/>
      <c r="J39" s="59"/>
      <c r="K39" s="71"/>
      <c r="L39" s="4"/>
      <c r="M39" s="4"/>
      <c r="N39" s="18"/>
      <c r="O39" s="71"/>
      <c r="P39" s="4"/>
      <c r="Q39" s="4"/>
      <c r="R39" s="18"/>
      <c r="S39" s="68"/>
      <c r="T39" s="45"/>
      <c r="U39" s="45"/>
      <c r="V39" s="45"/>
      <c r="W39" s="85"/>
    </row>
    <row r="40" spans="1:23" ht="11.25" hidden="1">
      <c r="A40" s="17" t="s">
        <v>16</v>
      </c>
      <c r="B40" s="8" t="s">
        <v>17</v>
      </c>
      <c r="C40" s="4"/>
      <c r="D40" s="4"/>
      <c r="E40" s="6"/>
      <c r="F40" s="6"/>
      <c r="G40" s="6"/>
      <c r="H40" s="4"/>
      <c r="I40" s="4"/>
      <c r="J40" s="59"/>
      <c r="K40" s="71"/>
      <c r="L40" s="4"/>
      <c r="M40" s="4"/>
      <c r="N40" s="18"/>
      <c r="O40" s="71"/>
      <c r="P40" s="4"/>
      <c r="Q40" s="4"/>
      <c r="R40" s="18"/>
      <c r="S40" s="68"/>
      <c r="T40" s="45"/>
      <c r="U40" s="45"/>
      <c r="V40" s="45"/>
      <c r="W40" s="85"/>
    </row>
    <row r="41" spans="1:23" ht="11.25" hidden="1">
      <c r="A41" s="17"/>
      <c r="B41" s="8"/>
      <c r="C41" s="4"/>
      <c r="D41" s="4"/>
      <c r="E41" s="6"/>
      <c r="F41" s="6"/>
      <c r="G41" s="6"/>
      <c r="H41" s="4"/>
      <c r="I41" s="4"/>
      <c r="J41" s="59"/>
      <c r="K41" s="71"/>
      <c r="L41" s="4"/>
      <c r="M41" s="4"/>
      <c r="N41" s="18"/>
      <c r="O41" s="71"/>
      <c r="P41" s="4"/>
      <c r="Q41" s="4"/>
      <c r="R41" s="18"/>
      <c r="S41" s="68"/>
      <c r="T41" s="45"/>
      <c r="U41" s="45"/>
      <c r="V41" s="45"/>
      <c r="W41" s="85"/>
    </row>
    <row r="42" spans="1:23" ht="33" customHeight="1" hidden="1">
      <c r="A42" s="15" t="s">
        <v>23</v>
      </c>
      <c r="B42" s="3" t="s">
        <v>24</v>
      </c>
      <c r="C42" s="5"/>
      <c r="D42" s="5"/>
      <c r="E42" s="7"/>
      <c r="F42" s="7"/>
      <c r="G42" s="7"/>
      <c r="H42" s="5"/>
      <c r="I42" s="5"/>
      <c r="J42" s="58"/>
      <c r="K42" s="70"/>
      <c r="L42" s="5"/>
      <c r="M42" s="5"/>
      <c r="N42" s="16"/>
      <c r="O42" s="70"/>
      <c r="P42" s="5"/>
      <c r="Q42" s="5"/>
      <c r="R42" s="16"/>
      <c r="S42" s="68"/>
      <c r="T42" s="45"/>
      <c r="U42" s="45"/>
      <c r="V42" s="45"/>
      <c r="W42" s="85"/>
    </row>
    <row r="43" spans="1:23" ht="11.25" hidden="1">
      <c r="A43" s="17" t="s">
        <v>14</v>
      </c>
      <c r="B43" s="8" t="s">
        <v>15</v>
      </c>
      <c r="C43" s="4"/>
      <c r="D43" s="4"/>
      <c r="E43" s="6"/>
      <c r="F43" s="6"/>
      <c r="G43" s="6"/>
      <c r="H43" s="4"/>
      <c r="I43" s="4"/>
      <c r="J43" s="59"/>
      <c r="K43" s="71"/>
      <c r="L43" s="4"/>
      <c r="M43" s="4"/>
      <c r="N43" s="18"/>
      <c r="O43" s="71"/>
      <c r="P43" s="4"/>
      <c r="Q43" s="4"/>
      <c r="R43" s="18"/>
      <c r="S43" s="68"/>
      <c r="T43" s="45"/>
      <c r="U43" s="45"/>
      <c r="V43" s="45"/>
      <c r="W43" s="85"/>
    </row>
    <row r="44" spans="1:23" ht="11.25" hidden="1">
      <c r="A44" s="17" t="s">
        <v>16</v>
      </c>
      <c r="B44" s="8" t="s">
        <v>17</v>
      </c>
      <c r="C44" s="4"/>
      <c r="D44" s="4"/>
      <c r="E44" s="6"/>
      <c r="F44" s="6"/>
      <c r="G44" s="6"/>
      <c r="H44" s="4"/>
      <c r="I44" s="4"/>
      <c r="J44" s="59"/>
      <c r="K44" s="71"/>
      <c r="L44" s="4"/>
      <c r="M44" s="4"/>
      <c r="N44" s="18"/>
      <c r="O44" s="71"/>
      <c r="P44" s="4"/>
      <c r="Q44" s="4"/>
      <c r="R44" s="18"/>
      <c r="S44" s="68"/>
      <c r="T44" s="45"/>
      <c r="U44" s="45"/>
      <c r="V44" s="45"/>
      <c r="W44" s="85"/>
    </row>
    <row r="45" spans="1:23" ht="11.25" hidden="1">
      <c r="A45" s="17"/>
      <c r="B45" s="8"/>
      <c r="C45" s="4"/>
      <c r="D45" s="4"/>
      <c r="E45" s="6"/>
      <c r="F45" s="6"/>
      <c r="G45" s="6"/>
      <c r="H45" s="4"/>
      <c r="I45" s="4"/>
      <c r="J45" s="59"/>
      <c r="K45" s="71"/>
      <c r="L45" s="4"/>
      <c r="M45" s="4"/>
      <c r="N45" s="18"/>
      <c r="O45" s="71"/>
      <c r="P45" s="4"/>
      <c r="Q45" s="4"/>
      <c r="R45" s="18"/>
      <c r="S45" s="68"/>
      <c r="T45" s="45"/>
      <c r="U45" s="45"/>
      <c r="V45" s="45"/>
      <c r="W45" s="85"/>
    </row>
    <row r="46" spans="1:23" ht="15" customHeight="1">
      <c r="A46" s="19" t="s">
        <v>16</v>
      </c>
      <c r="B46" s="10" t="s">
        <v>25</v>
      </c>
      <c r="C46" s="2"/>
      <c r="D46" s="2"/>
      <c r="E46" s="9"/>
      <c r="F46" s="9"/>
      <c r="G46" s="9"/>
      <c r="H46" s="32">
        <f>H47+H51</f>
        <v>26861.541764070796</v>
      </c>
      <c r="I46" s="32">
        <f>I47+I51</f>
        <v>21149.212620888145</v>
      </c>
      <c r="J46" s="61">
        <f>J47+J51</f>
        <v>1956.87131542644</v>
      </c>
      <c r="K46" s="73"/>
      <c r="L46" s="32"/>
      <c r="M46" s="32"/>
      <c r="N46" s="43"/>
      <c r="O46" s="73">
        <f aca="true" t="shared" si="3" ref="O46:W46">O47+O51</f>
        <v>1327.918477648148</v>
      </c>
      <c r="P46" s="32">
        <f t="shared" si="3"/>
        <v>0</v>
      </c>
      <c r="Q46" s="32">
        <f t="shared" si="3"/>
        <v>0</v>
      </c>
      <c r="R46" s="43">
        <f t="shared" si="3"/>
        <v>1327.918477648148</v>
      </c>
      <c r="S46" s="73">
        <f t="shared" si="3"/>
        <v>1174</v>
      </c>
      <c r="T46" s="32">
        <f t="shared" si="3"/>
        <v>104.2</v>
      </c>
      <c r="U46" s="32">
        <f t="shared" si="3"/>
        <v>49.7</v>
      </c>
      <c r="V46" s="32">
        <f t="shared" si="3"/>
        <v>0</v>
      </c>
      <c r="W46" s="43">
        <f t="shared" si="3"/>
        <v>0</v>
      </c>
    </row>
    <row r="47" spans="1:23" ht="21.75" customHeight="1">
      <c r="A47" s="15" t="s">
        <v>26</v>
      </c>
      <c r="B47" s="3" t="s">
        <v>13</v>
      </c>
      <c r="C47" s="5"/>
      <c r="D47" s="5"/>
      <c r="E47" s="7"/>
      <c r="F47" s="7"/>
      <c r="G47" s="7"/>
      <c r="H47" s="31">
        <f>SUM(H48:H50)</f>
        <v>26861.541764070796</v>
      </c>
      <c r="I47" s="31">
        <f>SUM(I48:I50)</f>
        <v>21149.212620888145</v>
      </c>
      <c r="J47" s="57">
        <f>SUM(J48:J50)</f>
        <v>1956.87131542644</v>
      </c>
      <c r="K47" s="67"/>
      <c r="L47" s="31"/>
      <c r="M47" s="31"/>
      <c r="N47" s="42"/>
      <c r="O47" s="67">
        <f aca="true" t="shared" si="4" ref="O47:W47">SUM(O48:O50)</f>
        <v>1327.918477648148</v>
      </c>
      <c r="P47" s="31">
        <f t="shared" si="4"/>
        <v>0</v>
      </c>
      <c r="Q47" s="31">
        <f t="shared" si="4"/>
        <v>0</v>
      </c>
      <c r="R47" s="42">
        <f t="shared" si="4"/>
        <v>1327.918477648148</v>
      </c>
      <c r="S47" s="67">
        <f t="shared" si="4"/>
        <v>1174</v>
      </c>
      <c r="T47" s="31">
        <f t="shared" si="4"/>
        <v>104.2</v>
      </c>
      <c r="U47" s="31">
        <f t="shared" si="4"/>
        <v>49.7</v>
      </c>
      <c r="V47" s="31">
        <f t="shared" si="4"/>
        <v>0</v>
      </c>
      <c r="W47" s="42">
        <f t="shared" si="4"/>
        <v>0</v>
      </c>
    </row>
    <row r="48" spans="1:23" ht="33.75">
      <c r="A48" s="17" t="s">
        <v>14</v>
      </c>
      <c r="B48" s="26" t="s">
        <v>39</v>
      </c>
      <c r="C48" s="27" t="s">
        <v>40</v>
      </c>
      <c r="D48" s="27" t="s">
        <v>43</v>
      </c>
      <c r="E48" s="27" t="s">
        <v>63</v>
      </c>
      <c r="F48" s="52">
        <v>0.166</v>
      </c>
      <c r="G48" s="53">
        <v>9</v>
      </c>
      <c r="H48" s="28">
        <f>5078.49*1.18</f>
        <v>5992.618199999999</v>
      </c>
      <c r="I48" s="28">
        <v>795.877503108148</v>
      </c>
      <c r="J48" s="76">
        <v>1380.99828703644</v>
      </c>
      <c r="K48" s="81" t="s">
        <v>43</v>
      </c>
      <c r="L48" s="29"/>
      <c r="M48" s="29"/>
      <c r="N48" s="82" t="s">
        <v>43</v>
      </c>
      <c r="O48" s="74">
        <v>795.877503108148</v>
      </c>
      <c r="P48" s="28">
        <v>0</v>
      </c>
      <c r="Q48" s="28">
        <v>0</v>
      </c>
      <c r="R48" s="30">
        <f>SUM(O48:Q48)</f>
        <v>795.877503108148</v>
      </c>
      <c r="S48" s="68">
        <v>795.9</v>
      </c>
      <c r="T48" s="45"/>
      <c r="U48" s="45"/>
      <c r="V48" s="45"/>
      <c r="W48" s="30"/>
    </row>
    <row r="49" spans="1:23" ht="22.5">
      <c r="A49" s="17" t="s">
        <v>51</v>
      </c>
      <c r="B49" s="26" t="s">
        <v>60</v>
      </c>
      <c r="C49" s="27" t="s">
        <v>41</v>
      </c>
      <c r="D49" s="27" t="s">
        <v>44</v>
      </c>
      <c r="E49" s="27" t="s">
        <v>64</v>
      </c>
      <c r="F49" s="52">
        <v>0.16</v>
      </c>
      <c r="G49" s="53">
        <v>9.2</v>
      </c>
      <c r="H49" s="28">
        <f>17299.57*1.18</f>
        <v>20413.492599999998</v>
      </c>
      <c r="I49" s="28">
        <v>20199.432077479996</v>
      </c>
      <c r="J49" s="76">
        <v>378.13793424</v>
      </c>
      <c r="K49" s="81"/>
      <c r="L49" s="29" t="s">
        <v>44</v>
      </c>
      <c r="M49" s="29"/>
      <c r="N49" s="82" t="s">
        <v>44</v>
      </c>
      <c r="O49" s="74">
        <v>378.13793424</v>
      </c>
      <c r="P49" s="28">
        <v>0</v>
      </c>
      <c r="Q49" s="28">
        <v>0</v>
      </c>
      <c r="R49" s="30">
        <f>SUM(O49:Q49)</f>
        <v>378.13793424</v>
      </c>
      <c r="S49" s="68">
        <v>378.1</v>
      </c>
      <c r="T49" s="45"/>
      <c r="U49" s="45"/>
      <c r="V49" s="45"/>
      <c r="W49" s="30"/>
    </row>
    <row r="50" spans="1:23" ht="22.5">
      <c r="A50" s="17" t="s">
        <v>52</v>
      </c>
      <c r="B50" s="26" t="s">
        <v>42</v>
      </c>
      <c r="C50" s="27" t="s">
        <v>40</v>
      </c>
      <c r="D50" s="27" t="s">
        <v>57</v>
      </c>
      <c r="E50" s="27" t="s">
        <v>65</v>
      </c>
      <c r="F50" s="52">
        <v>0.285</v>
      </c>
      <c r="G50" s="53">
        <v>5.4</v>
      </c>
      <c r="H50" s="28">
        <f>385.958444127797*1.18</f>
        <v>455.4309640708004</v>
      </c>
      <c r="I50" s="28">
        <v>153.9030403</v>
      </c>
      <c r="J50" s="76">
        <v>197.73509415</v>
      </c>
      <c r="K50" s="81" t="s">
        <v>58</v>
      </c>
      <c r="L50" s="29"/>
      <c r="M50" s="29"/>
      <c r="N50" s="82" t="s">
        <v>58</v>
      </c>
      <c r="O50" s="74">
        <v>153.9030403</v>
      </c>
      <c r="P50" s="28">
        <v>0</v>
      </c>
      <c r="Q50" s="28">
        <v>0</v>
      </c>
      <c r="R50" s="30">
        <f>SUM(O50:Q50)</f>
        <v>153.9030403</v>
      </c>
      <c r="S50" s="68"/>
      <c r="T50" s="45">
        <v>104.2</v>
      </c>
      <c r="U50" s="45">
        <v>49.7</v>
      </c>
      <c r="V50" s="45"/>
      <c r="W50" s="30"/>
    </row>
    <row r="51" spans="1:23" ht="11.25" customHeight="1" hidden="1">
      <c r="A51" s="19" t="s">
        <v>27</v>
      </c>
      <c r="B51" s="11" t="s">
        <v>28</v>
      </c>
      <c r="C51" s="2"/>
      <c r="D51" s="2"/>
      <c r="E51" s="9"/>
      <c r="F51" s="9"/>
      <c r="G51" s="9"/>
      <c r="H51" s="2"/>
      <c r="I51" s="2"/>
      <c r="J51" s="60"/>
      <c r="K51" s="72"/>
      <c r="L51" s="2"/>
      <c r="M51" s="2"/>
      <c r="N51" s="20"/>
      <c r="O51" s="72"/>
      <c r="P51" s="2"/>
      <c r="Q51" s="2"/>
      <c r="R51" s="20"/>
      <c r="S51" s="68"/>
      <c r="T51" s="45"/>
      <c r="U51" s="45"/>
      <c r="V51" s="45"/>
      <c r="W51" s="85"/>
    </row>
    <row r="52" spans="1:23" ht="11.25" hidden="1">
      <c r="A52" s="17" t="s">
        <v>14</v>
      </c>
      <c r="B52" s="8" t="s">
        <v>15</v>
      </c>
      <c r="C52" s="4"/>
      <c r="D52" s="4"/>
      <c r="E52" s="6"/>
      <c r="F52" s="6"/>
      <c r="G52" s="6"/>
      <c r="H52" s="4"/>
      <c r="I52" s="4"/>
      <c r="J52" s="59"/>
      <c r="K52" s="71"/>
      <c r="L52" s="4"/>
      <c r="M52" s="4"/>
      <c r="N52" s="18"/>
      <c r="O52" s="71"/>
      <c r="P52" s="4"/>
      <c r="Q52" s="4"/>
      <c r="R52" s="18"/>
      <c r="S52" s="68"/>
      <c r="T52" s="45"/>
      <c r="U52" s="45"/>
      <c r="V52" s="45"/>
      <c r="W52" s="85"/>
    </row>
    <row r="53" spans="1:23" ht="11.25" hidden="1">
      <c r="A53" s="17"/>
      <c r="B53" s="8" t="s">
        <v>29</v>
      </c>
      <c r="C53" s="4"/>
      <c r="D53" s="4"/>
      <c r="E53" s="6"/>
      <c r="F53" s="6"/>
      <c r="G53" s="6"/>
      <c r="H53" s="4"/>
      <c r="I53" s="4"/>
      <c r="J53" s="59"/>
      <c r="K53" s="71"/>
      <c r="L53" s="4"/>
      <c r="M53" s="4"/>
      <c r="N53" s="18"/>
      <c r="O53" s="71"/>
      <c r="P53" s="4"/>
      <c r="Q53" s="4"/>
      <c r="R53" s="18"/>
      <c r="S53" s="68"/>
      <c r="T53" s="45"/>
      <c r="U53" s="45"/>
      <c r="V53" s="45"/>
      <c r="W53" s="85"/>
    </row>
    <row r="54" spans="1:23" ht="11.25" hidden="1">
      <c r="A54" s="17" t="s">
        <v>16</v>
      </c>
      <c r="B54" s="8" t="s">
        <v>17</v>
      </c>
      <c r="C54" s="4"/>
      <c r="D54" s="4"/>
      <c r="E54" s="6"/>
      <c r="F54" s="6"/>
      <c r="G54" s="6"/>
      <c r="H54" s="4"/>
      <c r="I54" s="4"/>
      <c r="J54" s="59"/>
      <c r="K54" s="71"/>
      <c r="L54" s="4"/>
      <c r="M54" s="4"/>
      <c r="N54" s="18"/>
      <c r="O54" s="71"/>
      <c r="P54" s="4"/>
      <c r="Q54" s="4"/>
      <c r="R54" s="18"/>
      <c r="S54" s="68"/>
      <c r="T54" s="45"/>
      <c r="U54" s="45"/>
      <c r="V54" s="45"/>
      <c r="W54" s="85"/>
    </row>
    <row r="55" spans="1:23" ht="11.25" hidden="1">
      <c r="A55" s="17"/>
      <c r="B55" s="8" t="s">
        <v>29</v>
      </c>
      <c r="C55" s="4"/>
      <c r="D55" s="4"/>
      <c r="E55" s="6"/>
      <c r="F55" s="6"/>
      <c r="G55" s="6"/>
      <c r="H55" s="4"/>
      <c r="I55" s="4"/>
      <c r="J55" s="59"/>
      <c r="K55" s="71"/>
      <c r="L55" s="4"/>
      <c r="M55" s="4"/>
      <c r="N55" s="18"/>
      <c r="O55" s="71"/>
      <c r="P55" s="4"/>
      <c r="Q55" s="4"/>
      <c r="R55" s="18"/>
      <c r="S55" s="68"/>
      <c r="T55" s="45"/>
      <c r="U55" s="45"/>
      <c r="V55" s="45"/>
      <c r="W55" s="85"/>
    </row>
    <row r="56" spans="1:23" ht="11.25" hidden="1">
      <c r="A56" s="17" t="s">
        <v>18</v>
      </c>
      <c r="B56" s="8"/>
      <c r="C56" s="4"/>
      <c r="D56" s="4"/>
      <c r="E56" s="6"/>
      <c r="F56" s="6"/>
      <c r="G56" s="6"/>
      <c r="H56" s="4"/>
      <c r="I56" s="4"/>
      <c r="J56" s="59"/>
      <c r="K56" s="71"/>
      <c r="L56" s="4"/>
      <c r="M56" s="4"/>
      <c r="N56" s="18"/>
      <c r="O56" s="71"/>
      <c r="P56" s="4"/>
      <c r="Q56" s="4"/>
      <c r="R56" s="18"/>
      <c r="S56" s="68"/>
      <c r="T56" s="45"/>
      <c r="U56" s="45"/>
      <c r="V56" s="45"/>
      <c r="W56" s="85"/>
    </row>
    <row r="57" spans="1:23" ht="11.25" customHeight="1">
      <c r="A57" s="104" t="s">
        <v>30</v>
      </c>
      <c r="B57" s="105"/>
      <c r="C57" s="2"/>
      <c r="D57" s="2"/>
      <c r="E57" s="9"/>
      <c r="F57" s="9"/>
      <c r="G57" s="9"/>
      <c r="H57" s="2"/>
      <c r="I57" s="2"/>
      <c r="J57" s="60"/>
      <c r="K57" s="72"/>
      <c r="L57" s="2"/>
      <c r="M57" s="2"/>
      <c r="N57" s="20"/>
      <c r="O57" s="72"/>
      <c r="P57" s="2"/>
      <c r="Q57" s="2"/>
      <c r="R57" s="20"/>
      <c r="S57" s="68"/>
      <c r="T57" s="45"/>
      <c r="U57" s="45"/>
      <c r="V57" s="45"/>
      <c r="W57" s="85"/>
    </row>
    <row r="58" spans="1:23" ht="21.75" customHeight="1">
      <c r="A58" s="15"/>
      <c r="B58" s="3" t="s">
        <v>31</v>
      </c>
      <c r="C58" s="5"/>
      <c r="D58" s="5"/>
      <c r="E58" s="7"/>
      <c r="F58" s="7"/>
      <c r="G58" s="7"/>
      <c r="H58" s="5"/>
      <c r="I58" s="5"/>
      <c r="J58" s="58"/>
      <c r="K58" s="70"/>
      <c r="L58" s="5"/>
      <c r="M58" s="5"/>
      <c r="N58" s="16"/>
      <c r="O58" s="70"/>
      <c r="P58" s="5"/>
      <c r="Q58" s="5"/>
      <c r="R58" s="16"/>
      <c r="S58" s="68"/>
      <c r="T58" s="45"/>
      <c r="U58" s="45"/>
      <c r="V58" s="45"/>
      <c r="W58" s="85"/>
    </row>
    <row r="59" spans="1:23" ht="33.75">
      <c r="A59" s="33" t="s">
        <v>14</v>
      </c>
      <c r="B59" s="35" t="s">
        <v>39</v>
      </c>
      <c r="C59" s="4"/>
      <c r="D59" s="4"/>
      <c r="E59" s="6"/>
      <c r="F59" s="6"/>
      <c r="G59" s="6"/>
      <c r="H59" s="4"/>
      <c r="I59" s="4"/>
      <c r="J59" s="77">
        <v>203.757</v>
      </c>
      <c r="K59" s="71"/>
      <c r="L59" s="4"/>
      <c r="M59" s="4"/>
      <c r="N59" s="18"/>
      <c r="O59" s="71">
        <v>0</v>
      </c>
      <c r="P59" s="4">
        <v>0</v>
      </c>
      <c r="Q59" s="4">
        <v>0</v>
      </c>
      <c r="R59" s="30">
        <v>0</v>
      </c>
      <c r="S59" s="71">
        <v>0</v>
      </c>
      <c r="T59" s="4">
        <v>0</v>
      </c>
      <c r="U59" s="4">
        <v>0</v>
      </c>
      <c r="V59" s="4">
        <v>0</v>
      </c>
      <c r="W59" s="18">
        <v>0</v>
      </c>
    </row>
    <row r="60" spans="1:23" ht="45">
      <c r="A60" s="33" t="s">
        <v>54</v>
      </c>
      <c r="B60" s="34" t="s">
        <v>48</v>
      </c>
      <c r="C60" s="4"/>
      <c r="D60" s="4"/>
      <c r="E60" s="6"/>
      <c r="F60" s="6"/>
      <c r="G60" s="6"/>
      <c r="H60" s="4"/>
      <c r="I60" s="4"/>
      <c r="J60" s="77">
        <v>1.8</v>
      </c>
      <c r="K60" s="71"/>
      <c r="L60" s="4"/>
      <c r="M60" s="4"/>
      <c r="N60" s="18"/>
      <c r="O60" s="71">
        <v>0</v>
      </c>
      <c r="P60" s="4">
        <v>0</v>
      </c>
      <c r="Q60" s="4">
        <v>0</v>
      </c>
      <c r="R60" s="30">
        <v>0</v>
      </c>
      <c r="S60" s="71">
        <v>0</v>
      </c>
      <c r="T60" s="4">
        <v>0</v>
      </c>
      <c r="U60" s="4">
        <v>0</v>
      </c>
      <c r="V60" s="4">
        <v>0</v>
      </c>
      <c r="W60" s="18">
        <v>0</v>
      </c>
    </row>
    <row r="61" spans="1:23" ht="22.5">
      <c r="A61" s="33" t="s">
        <v>55</v>
      </c>
      <c r="B61" s="34" t="s">
        <v>42</v>
      </c>
      <c r="C61" s="4"/>
      <c r="D61" s="4"/>
      <c r="E61" s="6"/>
      <c r="F61" s="6"/>
      <c r="G61" s="6"/>
      <c r="H61" s="4"/>
      <c r="I61" s="4"/>
      <c r="J61" s="77">
        <v>0</v>
      </c>
      <c r="K61" s="71"/>
      <c r="L61" s="4"/>
      <c r="M61" s="4"/>
      <c r="N61" s="18"/>
      <c r="O61" s="71">
        <v>0</v>
      </c>
      <c r="P61" s="4">
        <v>0</v>
      </c>
      <c r="Q61" s="4">
        <v>0</v>
      </c>
      <c r="R61" s="30">
        <v>0</v>
      </c>
      <c r="S61" s="71">
        <v>0</v>
      </c>
      <c r="T61" s="4">
        <v>0</v>
      </c>
      <c r="U61" s="4">
        <v>0</v>
      </c>
      <c r="V61" s="4">
        <v>0</v>
      </c>
      <c r="W61" s="18">
        <v>0</v>
      </c>
    </row>
    <row r="62" spans="1:23" ht="15" customHeight="1" thickBot="1">
      <c r="A62" s="86" t="s">
        <v>56</v>
      </c>
      <c r="B62" s="44" t="s">
        <v>49</v>
      </c>
      <c r="C62" s="21"/>
      <c r="D62" s="21"/>
      <c r="E62" s="22"/>
      <c r="F62" s="22"/>
      <c r="G62" s="22"/>
      <c r="H62" s="21"/>
      <c r="I62" s="21"/>
      <c r="J62" s="78">
        <v>0</v>
      </c>
      <c r="K62" s="75"/>
      <c r="L62" s="21"/>
      <c r="M62" s="21"/>
      <c r="N62" s="83"/>
      <c r="O62" s="75">
        <v>0</v>
      </c>
      <c r="P62" s="21">
        <v>0</v>
      </c>
      <c r="Q62" s="21">
        <v>0</v>
      </c>
      <c r="R62" s="54">
        <v>0</v>
      </c>
      <c r="S62" s="75">
        <v>0</v>
      </c>
      <c r="T62" s="21">
        <v>0</v>
      </c>
      <c r="U62" s="21">
        <v>0</v>
      </c>
      <c r="V62" s="21">
        <v>0</v>
      </c>
      <c r="W62" s="83">
        <v>0</v>
      </c>
    </row>
    <row r="63" ht="3" customHeight="1"/>
    <row r="64" spans="1:2" s="24" customFormat="1" ht="10.5">
      <c r="A64" s="25" t="s">
        <v>33</v>
      </c>
      <c r="B64" s="24" t="s">
        <v>35</v>
      </c>
    </row>
    <row r="65" spans="1:2" s="24" customFormat="1" ht="10.5">
      <c r="A65" s="25" t="s">
        <v>34</v>
      </c>
      <c r="B65" s="24" t="s">
        <v>36</v>
      </c>
    </row>
    <row r="66" s="24" customFormat="1" ht="15" customHeight="1"/>
  </sheetData>
  <sheetProtection/>
  <mergeCells count="19">
    <mergeCell ref="S26:W27"/>
    <mergeCell ref="A57:B57"/>
    <mergeCell ref="E26:E28"/>
    <mergeCell ref="H26:H27"/>
    <mergeCell ref="A26:A28"/>
    <mergeCell ref="B26:B28"/>
    <mergeCell ref="C26:C27"/>
    <mergeCell ref="D26:D27"/>
    <mergeCell ref="P1:R1"/>
    <mergeCell ref="P17:R17"/>
    <mergeCell ref="P18:R18"/>
    <mergeCell ref="A20:R20"/>
    <mergeCell ref="A21:R21"/>
    <mergeCell ref="A22:R22"/>
    <mergeCell ref="J26:J27"/>
    <mergeCell ref="K26:N26"/>
    <mergeCell ref="O26:R26"/>
    <mergeCell ref="I26:I27"/>
    <mergeCell ref="F26:G27"/>
  </mergeCells>
  <printOptions/>
  <pageMargins left="0.35" right="0.35" top="0.7874015748031497" bottom="0.3937007874015748" header="0.1968503937007874" footer="0.1968503937007874"/>
  <pageSetup fitToHeight="1" fitToWidth="1" horizontalDpi="600" verticalDpi="600" orientation="landscape" paperSize="8" scale="88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platonovayn</cp:lastModifiedBy>
  <cp:lastPrinted>2013-01-10T11:02:23Z</cp:lastPrinted>
  <dcterms:created xsi:type="dcterms:W3CDTF">2011-10-26T07:18:05Z</dcterms:created>
  <dcterms:modified xsi:type="dcterms:W3CDTF">2013-01-11T10:22:48Z</dcterms:modified>
  <cp:category/>
  <cp:version/>
  <cp:contentType/>
  <cp:contentStatus/>
</cp:coreProperties>
</file>