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75" windowWidth="14310" windowHeight="6120" activeTab="2"/>
  </bookViews>
  <sheets>
    <sheet name="Архангельская ТЭЦ" sheetId="1" r:id="rId1"/>
    <sheet name="Северодвинская ТЭЦ-1" sheetId="2" r:id="rId2"/>
    <sheet name="Северодвинская ТЭЦ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<sst xmlns="http://schemas.openxmlformats.org/spreadsheetml/2006/main" count="198" uniqueCount="47">
  <si>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</si>
  <si>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</si>
  <si>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</si>
  <si>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</si>
  <si>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</si>
  <si>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</si>
  <si>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</si>
  <si>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</si>
  <si>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</si>
  <si>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</si>
  <si>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</si>
  <si>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</si>
  <si>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</si>
  <si>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</si>
  <si>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</si>
  <si>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</si>
  <si>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</si>
  <si>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</si>
  <si>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</si>
  <si>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</si>
  <si>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</si>
  <si>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</si>
  <si>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</si>
  <si>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</si>
  <si>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</si>
  <si>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</si>
  <si>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</si>
  <si>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</si>
  <si>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</si>
  <si>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</si>
  <si>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</si>
  <si>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</si>
  <si>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</si>
  <si>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</si>
  <si>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</si>
  <si>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</si>
  <si>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</si>
  <si>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</si>
  <si>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</si>
  <si>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-</t>
  </si>
  <si>
    <t xml:space="preserve"> -</t>
  </si>
  <si>
    <t xml:space="preserve">Предложения ПАО "ТГК-2" Архангельская ТЭЦ по ценам на электрическую энергию и мощность на 2022 год, поставляемую в неценовых зонах оптового рынка </t>
  </si>
  <si>
    <t>Фактические показатели за год, предшествующий базовому периоду (2020г)</t>
  </si>
  <si>
    <t>Показатели, утвержденные на базовый год (2021г)</t>
  </si>
  <si>
    <t xml:space="preserve">Предложения ПАО "ТГК-2" Северодвинская ТЭЦ-1 по ценам на электрическую энергию и мощность на 2022 год, поставляемую в неценовых зонах оптового рынка </t>
  </si>
  <si>
    <t xml:space="preserve">Предложения ПАО "ТГК-2" Северодвинская ТЭЦ-2 по ценам на электрическую энергию и мощность на 2022 год, поставляемую в неценовых зонах оптового рынка </t>
  </si>
  <si>
    <t>Предложения на расчетный период регулирования
(2022 г)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</si>
</sst>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  <numFmt numFmtId="181" formatCode="0.0"/>
    <numFmt numFmtId="182" formatCode="#,##0.00_р_."/>
    <numFmt numFmtId="183" formatCode="#,##0.000"/>
    <numFmt numFmtId="184" formatCode="#,##0.000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_-* #,##0.00[$€-1]_-;\-* #,##0.00[$€-1]_-;_-* &quot;-&quot;??[$€-1]_-"/>
    <numFmt numFmtId="190" formatCode="_-* #,##0\ &quot;руб&quot;_-;\-* #,##0\ &quot;руб&quot;_-;_-* &quot;-&quot;\ &quot;руб&quot;_-;_-@_-"/>
    <numFmt numFmtId="191" formatCode="#,##0;[Red]\(#,##0\)"/>
    <numFmt numFmtId="192" formatCode="#,##0%;[Red]\(#,##0%\)"/>
    <numFmt numFmtId="193" formatCode="_-* #,##0_р_._-;\-* #,##0_р_._-;_-* &quot;-&quot;??_р_._-;_-@_-"/>
    <numFmt numFmtId="194" formatCode="&quot;$&quot;#,##0_);[Red]\(&quot;$&quot;#,##0\)"/>
    <numFmt numFmtId="195" formatCode="_ * #,##0_ ;_ * \-#,##0_ ;_ * &quot;-&quot;_ ;_ @_ "/>
    <numFmt numFmtId="196" formatCode="_ * #,##0.00_ ;_ * \-#,##0.00_ ;_ * &quot;-&quot;??_ ;_ @_ "/>
    <numFmt numFmtId="197" formatCode="&quot;$&quot;#,##0"/>
    <numFmt numFmtId="198" formatCode="General_)"/>
    <numFmt numFmtId="199" formatCode="_-* #,##0.000_р_._-;\-* #,##0.000_р_._-;_-* &quot;-&quot;??_р_._-;_-@_-"/>
    <numFmt numFmtId="200" formatCode="0.00000000000"/>
    <numFmt numFmtId="201" formatCode="0.00000000000000"/>
    <numFmt numFmtId="202" formatCode="#,##0.00_ ;\-#,##0.00\ "/>
    <numFmt numFmtId="203" formatCode="_-* #,##0.00\ _₽_-;\-* #,##0.00\ _₽_-;_-* &quot;-&quot;\ _₽_-;_-@_-"/>
    <numFmt numFmtId="204" formatCode="_-* #,##0.00000_р_._-;\-* #,##0.00000_р_._-;_-* &quot;-&quot;_р_._-;_-@_-"/>
    <numFmt numFmtId="205" formatCode="#,##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SvobodaFWF"/>
      <family val="0"/>
    </font>
    <font>
      <b/>
      <sz val="12"/>
      <name val="NTHelvetica/Cyrillic"/>
      <family val="0"/>
    </font>
    <font>
      <b/>
      <sz val="18"/>
      <name val="Times New Roman"/>
      <family val="1"/>
    </font>
    <font>
      <sz val="8"/>
      <name val="Helv"/>
      <family val="0"/>
    </font>
    <font>
      <sz val="10"/>
      <name val="NTHelvetica/Cyrillic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Gray">
        <fgColor indexed="8"/>
        <bgColor indexed="11"/>
      </patternFill>
    </fill>
    <fill>
      <patternFill patternType="lightGray"/>
    </fill>
    <fill>
      <patternFill patternType="gray06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0" fontId="5" fillId="0" borderId="0">
      <alignment horizontal="center"/>
      <protection/>
    </xf>
    <xf numFmtId="190" fontId="5" fillId="0" borderId="0">
      <alignment horizontal="center"/>
      <protection/>
    </xf>
    <xf numFmtId="190" fontId="5" fillId="0" borderId="0">
      <alignment horizontal="center"/>
      <protection/>
    </xf>
    <xf numFmtId="190" fontId="5" fillId="0" borderId="0">
      <alignment horizont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4" fontId="17" fillId="0" borderId="0" applyFont="0" applyFill="0" applyBorder="0" applyAlignment="0" applyProtection="0"/>
    <xf numFmtId="172" fontId="4" fillId="0" borderId="0" applyFont="0" applyFill="0" applyBorder="0" applyAlignment="0" applyProtection="0"/>
    <xf numFmtId="14" fontId="8" fillId="0" borderId="0" applyFont="0" applyBorder="0">
      <alignment vertical="top"/>
      <protection/>
    </xf>
    <xf numFmtId="0" fontId="9" fillId="0" borderId="0" applyNumberForma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Border="0">
      <alignment horizontal="centerContinuous"/>
      <protection/>
    </xf>
    <xf numFmtId="0" fontId="19" fillId="0" borderId="0">
      <alignment horizontal="center"/>
      <protection/>
    </xf>
    <xf numFmtId="0" fontId="19" fillId="20" borderId="0">
      <alignment horizontal="center"/>
      <protection/>
    </xf>
    <xf numFmtId="0" fontId="20" fillId="21" borderId="0">
      <alignment/>
      <protection/>
    </xf>
    <xf numFmtId="0" fontId="13" fillId="22" borderId="0">
      <alignment/>
      <protection/>
    </xf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21" fillId="0" borderId="0" applyNumberFormat="0">
      <alignment horizontal="left"/>
      <protection/>
    </xf>
    <xf numFmtId="197" fontId="22" fillId="0" borderId="2">
      <alignment horizontal="left" vertical="center"/>
      <protection locked="0"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198" fontId="5" fillId="0" borderId="3">
      <alignment/>
      <protection locked="0"/>
    </xf>
    <xf numFmtId="0" fontId="48" fillId="29" borderId="4" applyNumberFormat="0" applyAlignment="0" applyProtection="0"/>
    <xf numFmtId="0" fontId="49" fillId="30" borderId="5" applyNumberFormat="0" applyAlignment="0" applyProtection="0"/>
    <xf numFmtId="0" fontId="50" fillId="30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9" applyBorder="0">
      <alignment horizontal="center" vertical="center" wrapText="1"/>
      <protection/>
    </xf>
    <xf numFmtId="198" fontId="25" fillId="31" borderId="3">
      <alignment/>
      <protection/>
    </xf>
    <xf numFmtId="4" fontId="2" fillId="32" borderId="2" applyBorder="0">
      <alignment horizontal="right"/>
      <protection/>
    </xf>
    <xf numFmtId="0" fontId="54" fillId="0" borderId="10" applyNumberFormat="0" applyFill="0" applyAlignment="0" applyProtection="0"/>
    <xf numFmtId="0" fontId="55" fillId="33" borderId="11" applyNumberFormat="0" applyAlignment="0" applyProtection="0"/>
    <xf numFmtId="0" fontId="6" fillId="34" borderId="0" applyFill="0">
      <alignment wrapText="1"/>
      <protection/>
    </xf>
    <xf numFmtId="0" fontId="15" fillId="0" borderId="0">
      <alignment horizontal="center" vertical="top" wrapText="1"/>
      <protection/>
    </xf>
    <xf numFmtId="0" fontId="16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2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0" fillId="0" borderId="13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7" fontId="5" fillId="0" borderId="0" applyFill="0" applyProtection="0">
      <alignment/>
    </xf>
    <xf numFmtId="0" fontId="61" fillId="0" borderId="0" applyNumberFormat="0" applyFill="0" applyBorder="0" applyAlignment="0" applyProtection="0"/>
    <xf numFmtId="49" fontId="6" fillId="0" borderId="0">
      <alignment horizontal="center"/>
      <protection/>
    </xf>
    <xf numFmtId="38" fontId="5" fillId="0" borderId="0" applyFont="0" applyFill="0" applyBorder="0" applyAlignment="0" applyProtection="0"/>
    <xf numFmtId="3" fontId="12" fillId="0" borderId="14" applyFont="0" applyBorder="0">
      <alignment horizontal="right"/>
      <protection locked="0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94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2" fillId="34" borderId="0" applyBorder="0">
      <alignment horizontal="right"/>
      <protection/>
    </xf>
    <xf numFmtId="4" fontId="2" fillId="38" borderId="15" applyBorder="0">
      <alignment horizontal="right"/>
      <protection/>
    </xf>
    <xf numFmtId="4" fontId="2" fillId="34" borderId="2" applyFont="0" applyBorder="0">
      <alignment horizontal="right"/>
      <protection/>
    </xf>
    <xf numFmtId="0" fontId="62" fillId="39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4" fillId="0" borderId="2" xfId="0" applyFont="1" applyBorder="1" applyAlignment="1">
      <alignment horizontal="left" vertical="center"/>
    </xf>
    <xf numFmtId="0" fontId="64" fillId="0" borderId="2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4" fontId="64" fillId="0" borderId="2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4" fillId="0" borderId="2" xfId="0" applyFont="1" applyBorder="1" applyAlignment="1">
      <alignment horizontal="center" vertical="center"/>
    </xf>
    <xf numFmtId="173" fontId="65" fillId="0" borderId="0" xfId="188" applyFont="1" applyAlignment="1">
      <alignment horizontal="left" vertical="center"/>
    </xf>
    <xf numFmtId="0" fontId="64" fillId="0" borderId="2" xfId="0" applyFont="1" applyBorder="1" applyAlignment="1">
      <alignment horizontal="center" vertical="center"/>
    </xf>
    <xf numFmtId="4" fontId="64" fillId="40" borderId="2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4" fillId="0" borderId="2" xfId="0" applyFont="1" applyBorder="1" applyAlignment="1">
      <alignment horizontal="center" vertical="center"/>
    </xf>
    <xf numFmtId="184" fontId="6" fillId="0" borderId="0" xfId="0" applyNumberFormat="1" applyFont="1" applyAlignment="1">
      <alignment/>
    </xf>
    <xf numFmtId="205" fontId="64" fillId="40" borderId="2" xfId="0" applyNumberFormat="1" applyFont="1" applyFill="1" applyBorder="1" applyAlignment="1">
      <alignment horizontal="center" vertical="center"/>
    </xf>
    <xf numFmtId="0" fontId="64" fillId="40" borderId="2" xfId="0" applyFont="1" applyFill="1" applyBorder="1" applyAlignment="1">
      <alignment horizontal="center" vertical="center"/>
    </xf>
    <xf numFmtId="0" fontId="63" fillId="40" borderId="0" xfId="0" applyFont="1" applyFill="1" applyAlignment="1">
      <alignment horizontal="center" vertical="center"/>
    </xf>
    <xf numFmtId="0" fontId="65" fillId="40" borderId="0" xfId="0" applyFont="1" applyFill="1" applyAlignment="1">
      <alignment horizontal="center" vertical="center"/>
    </xf>
    <xf numFmtId="0" fontId="63" fillId="40" borderId="0" xfId="0" applyFont="1" applyFill="1" applyAlignment="1">
      <alignment/>
    </xf>
    <xf numFmtId="4" fontId="66" fillId="40" borderId="0" xfId="0" applyNumberFormat="1" applyFont="1" applyFill="1" applyAlignment="1">
      <alignment/>
    </xf>
    <xf numFmtId="184" fontId="6" fillId="40" borderId="0" xfId="0" applyNumberFormat="1" applyFont="1" applyFill="1" applyAlignment="1">
      <alignment/>
    </xf>
    <xf numFmtId="0" fontId="66" fillId="40" borderId="0" xfId="0" applyFont="1" applyFill="1" applyAlignment="1">
      <alignment/>
    </xf>
    <xf numFmtId="0" fontId="63" fillId="0" borderId="0" xfId="0" applyFont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40" borderId="2" xfId="0" applyFont="1" applyFill="1" applyBorder="1" applyAlignment="1">
      <alignment horizontal="center" vertical="center" wrapText="1"/>
    </xf>
    <xf numFmtId="4" fontId="3" fillId="40" borderId="2" xfId="0" applyNumberFormat="1" applyFont="1" applyFill="1" applyBorder="1" applyAlignment="1">
      <alignment horizontal="center"/>
    </xf>
  </cellXfs>
  <cellStyles count="185">
    <cellStyle name="Normal" xfId="0"/>
    <cellStyle name="_~6450243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морт,налоги,охрана,молоко" xfId="51"/>
    <cellStyle name="_БДР (ЦФО) 05-11-08" xfId="52"/>
    <cellStyle name="_БДР 2008 факт 1 кв. + проект на год 10.04.08" xfId="53"/>
    <cellStyle name="_БДР 2009" xfId="54"/>
    <cellStyle name="_БДР 3 квартал" xfId="55"/>
    <cellStyle name="_Бухгалтерия (налоги, амортизация, прочие)" xfId="56"/>
    <cellStyle name="_ГКПЗ 2009" xfId="57"/>
    <cellStyle name="_Книга1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опия Затраты под АЭР ремонт+содерж на март" xfId="81"/>
    <cellStyle name="_ПЛАН 2006  АРМ " xfId="82"/>
    <cellStyle name="_План по ремонту ХЦ 2007" xfId="83"/>
    <cellStyle name="_Расчет на 2008 год" xfId="84"/>
    <cellStyle name="_Расчет на 2009 год" xfId="85"/>
    <cellStyle name="_Расчет ТЕХПД на 2010 год" xfId="86"/>
    <cellStyle name="_Табл. 9, ТФБ 2009" xfId="87"/>
    <cellStyle name="_Тарифы  СИЗ СП ОД Шапина" xfId="88"/>
    <cellStyle name="_Услуги связи_2008_котельные" xfId="89"/>
    <cellStyle name="0,00;0;" xfId="90"/>
    <cellStyle name="0,00;0; 2" xfId="91"/>
    <cellStyle name="0,00;0; 3" xfId="92"/>
    <cellStyle name="0,00;0; 4" xfId="93"/>
    <cellStyle name="20% — акцент1" xfId="94"/>
    <cellStyle name="20% — акцент2" xfId="95"/>
    <cellStyle name="20% — акцент3" xfId="96"/>
    <cellStyle name="20% — акцент4" xfId="97"/>
    <cellStyle name="20% — акцент5" xfId="98"/>
    <cellStyle name="20% — акцент6" xfId="99"/>
    <cellStyle name="40% — акцент1" xfId="100"/>
    <cellStyle name="40% — акцент2" xfId="101"/>
    <cellStyle name="40% — акцент3" xfId="102"/>
    <cellStyle name="40% — акцент4" xfId="103"/>
    <cellStyle name="40% — акцент5" xfId="104"/>
    <cellStyle name="40% — акцент6" xfId="105"/>
    <cellStyle name="60% — акцент1" xfId="106"/>
    <cellStyle name="60% — акцент2" xfId="107"/>
    <cellStyle name="60% — акцент3" xfId="108"/>
    <cellStyle name="60% — акцент4" xfId="109"/>
    <cellStyle name="60% — акцент5" xfId="110"/>
    <cellStyle name="60% — акцент6" xfId="111"/>
    <cellStyle name="Comma [0]_0_Cash" xfId="112"/>
    <cellStyle name="Comma_0_Cash" xfId="113"/>
    <cellStyle name="Currency [0]" xfId="114"/>
    <cellStyle name="Currency_0_Cash" xfId="115"/>
    <cellStyle name="date" xfId="116"/>
    <cellStyle name="E&amp;Y House" xfId="117"/>
    <cellStyle name="Euro" xfId="118"/>
    <cellStyle name="Euro 2" xfId="119"/>
    <cellStyle name="Euro 3" xfId="120"/>
    <cellStyle name="Euro 4" xfId="121"/>
    <cellStyle name="Followed Hyperlink_Draft-forms" xfId="122"/>
    <cellStyle name="Head 1" xfId="123"/>
    <cellStyle name="header1" xfId="124"/>
    <cellStyle name="header2" xfId="125"/>
    <cellStyle name="Headline I" xfId="126"/>
    <cellStyle name="Headline II" xfId="127"/>
    <cellStyle name="Headline III" xfId="128"/>
    <cellStyle name="Hyperlink_Tier 1" xfId="129"/>
    <cellStyle name="Iau?iue_130 nnd. are." xfId="130"/>
    <cellStyle name="Milliers [0]_Fonctions Macros XL4" xfId="131"/>
    <cellStyle name="Milliers_Fonctions Macros XL4" xfId="132"/>
    <cellStyle name="Normal_~0058959" xfId="133"/>
    <cellStyle name="Normal1" xfId="134"/>
    <cellStyle name="normбlnм_laroux" xfId="135"/>
    <cellStyle name="Price_Body" xfId="136"/>
    <cellStyle name="stand_bord" xfId="137"/>
    <cellStyle name="Акцент1" xfId="138"/>
    <cellStyle name="Акцент2" xfId="139"/>
    <cellStyle name="Акцент3" xfId="140"/>
    <cellStyle name="Акцент4" xfId="141"/>
    <cellStyle name="Акцент5" xfId="142"/>
    <cellStyle name="Акцент6" xfId="143"/>
    <cellStyle name="Беззащитный" xfId="144"/>
    <cellStyle name="Ввод " xfId="145"/>
    <cellStyle name="Вывод" xfId="146"/>
    <cellStyle name="Вычисление" xfId="147"/>
    <cellStyle name="Currency" xfId="148"/>
    <cellStyle name="Currency [0]" xfId="149"/>
    <cellStyle name="Заголовок" xfId="150"/>
    <cellStyle name="Заголовок 1" xfId="151"/>
    <cellStyle name="Заголовок 2" xfId="152"/>
    <cellStyle name="Заголовок 3" xfId="153"/>
    <cellStyle name="Заголовок 4" xfId="154"/>
    <cellStyle name="ЗаголовокСтолбца" xfId="155"/>
    <cellStyle name="Защитный" xfId="156"/>
    <cellStyle name="Значение" xfId="157"/>
    <cellStyle name="Итог" xfId="158"/>
    <cellStyle name="Контрольная ячейка" xfId="159"/>
    <cellStyle name="Мои наименования показателей" xfId="160"/>
    <cellStyle name="Мой заголовок" xfId="161"/>
    <cellStyle name="Мой заголовок листа" xfId="162"/>
    <cellStyle name="Название" xfId="163"/>
    <cellStyle name="Нейтральный" xfId="164"/>
    <cellStyle name="Обычный 2" xfId="165"/>
    <cellStyle name="Обычный 2 2" xfId="166"/>
    <cellStyle name="Обычный 2 3" xfId="167"/>
    <cellStyle name="Обычный 2 4" xfId="168"/>
    <cellStyle name="Обычный 3" xfId="169"/>
    <cellStyle name="Обычный 4" xfId="170"/>
    <cellStyle name="Обычный 5" xfId="171"/>
    <cellStyle name="Плохой" xfId="172"/>
    <cellStyle name="Пояснение" xfId="173"/>
    <cellStyle name="Примечание" xfId="174"/>
    <cellStyle name="Percent" xfId="175"/>
    <cellStyle name="Процентный 2" xfId="176"/>
    <cellStyle name="Связанная ячейка" xfId="177"/>
    <cellStyle name="Стиль 1" xfId="178"/>
    <cellStyle name="Стиль 1 2" xfId="179"/>
    <cellStyle name="Стиль 1 3" xfId="180"/>
    <cellStyle name="Текст" xfId="181"/>
    <cellStyle name="Текст предупреждения" xfId="182"/>
    <cellStyle name="Текстовый" xfId="183"/>
    <cellStyle name="Тысячи [0]_1 кв.95 и 96 года .в ц.соп." xfId="184"/>
    <cellStyle name="Тысячи [а]" xfId="185"/>
    <cellStyle name="Тысячи![0]_Цены 95г._Расчет ТП на февраль_Расчет ТП на февраль посл.._Расчет ТП на май" xfId="186"/>
    <cellStyle name="Тысячи_1 кв.95 и 96 года .в ц.соп." xfId="187"/>
    <cellStyle name="Comma" xfId="188"/>
    <cellStyle name="Comma [0]" xfId="189"/>
    <cellStyle name="Финансовый 2" xfId="190"/>
    <cellStyle name="Финансовый 2 2" xfId="191"/>
    <cellStyle name="Финансовый 3" xfId="192"/>
    <cellStyle name="Финансовый 4" xfId="193"/>
    <cellStyle name="Финансовый 5" xfId="194"/>
    <cellStyle name="Формула" xfId="195"/>
    <cellStyle name="ФормулаВБ" xfId="196"/>
    <cellStyle name="ФормулаНаКонтроль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EO_GK\&#1043;&#1058;&#1056;\&#1056;&#1072;&#1089;&#1082;&#1088;&#1099;&#1090;&#1080;&#1077;%20&#1080;&#1085;&#1092;&#1086;&#1088;&#1084;&#1072;&#1094;&#1080;&#1080;\2017\&#1058;&#1072;&#1088;&#1080;&#1092;&#1085;&#1099;&#1077;%20&#1087;&#1088;&#1077;&#1076;&#1083;&#1086;&#1078;&#1077;&#1085;&#1080;&#1103;%20&#1085;&#1072;%202018&#1075;\&#1090;&#1072;&#1088;&#1080;&#1092;&#1099;%20&#1085;&#1072;%20&#1101;&#1101;%202018\INDEX.STATION.2017(v1.1.1)%20&#1057;&#1058;&#1069;&#1062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EO_GK\&#1060;&#1069;&#1054;.&#1043;&#1056;&#1059;&#1055;&#1055;&#1040;%20&#1041;&#1048;&#1047;&#1053;&#1045;&#1057;-&#1055;&#1051;&#1040;&#1053;&#1048;&#1056;&#1054;&#1042;&#1040;&#1053;&#1048;&#1071;\&#1041;&#1044;&#1056;%202020\&#1060;&#1072;&#1082;&#1090;&#1080;&#1095;&#1077;&#1089;&#1082;&#1072;&#1103;%20&#1089;&#1084;&#1077;&#1090;&#1072;\&#1060;&#1072;&#1082;&#1090;&#1080;&#1095;&#1077;&#1089;&#1082;&#1072;&#1103;%20&#1089;&#1084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74;&#1099;&#1088;&#1091;&#1095;&#1082;&#1080;%20&#1079;&#1072;%20&#1090;&#1077;&#1087;&#1083;&#1086;_&#1044;&#1077;&#1082;&#1072;&#1073;&#1088;&#1100;%20&#1060;&#1072;&#1082;&#1090;_202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EO_GK\&#1043;&#1058;&#1056;\&#1058;&#1072;&#1088;&#1080;&#1092;&#1099;%202022\&#1056;&#1072;&#1089;&#1095;&#1077;&#1090;%20&#1090;&#1072;&#1088;&#1080;&#1092;&#1086;&#1074;%20&#1085;&#1072;%20&#1090;&#1101;\&#1088;&#1072;&#1089;&#1095;&#1077;&#1090;%20&#1090;&#1072;&#1088;&#1080;&#1092;&#1072;%20&#1085;&#1072;%20&#1090;&#1101;%202022-202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EO_GK\&#1043;&#1058;&#1056;\&#1058;&#1072;&#1088;&#1080;&#1092;&#1099;%202022\&#1056;&#1072;&#1089;&#1095;&#1077;&#1090;%20&#1090;&#1072;&#1088;&#1080;&#1092;&#1086;&#1074;%20&#1085;&#1072;%20&#1090;&#1101;\&#1088;&#1072;&#1089;&#1095;&#1077;&#1090;%20&#1090;&#1072;&#1088;&#1080;&#1092;&#1072;%20&#1085;&#1072;%20&#1090;&#1077;&#1087;&#1083;&#1086;&#1085;&#1086;&#1089;%202022-20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5">
        <row r="18">
          <cell r="E18" t="str">
            <v>Неценовая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рхангельск"/>
      <sheetName val="АТЭЦ"/>
      <sheetName val="СТЭЦ-1"/>
      <sheetName val="СТЭЦ-2"/>
      <sheetName val="КУБ3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1кв"/>
      <sheetName val="2кв"/>
      <sheetName val="3кв"/>
      <sheetName val="4кв"/>
      <sheetName val="6мес"/>
      <sheetName val="9мес"/>
      <sheetName val="12мес"/>
    </sheetNames>
    <sheetDataSet>
      <sheetData sheetId="21">
        <row r="11">
          <cell r="F11">
            <v>1297854.11395</v>
          </cell>
          <cell r="M11">
            <v>457541.06091000006</v>
          </cell>
          <cell r="T11">
            <v>851725.5666399999</v>
          </cell>
        </row>
        <row r="12">
          <cell r="F12">
            <v>771.9124610000001</v>
          </cell>
          <cell r="M12">
            <v>318.725277</v>
          </cell>
          <cell r="T12">
            <v>473.110073</v>
          </cell>
        </row>
        <row r="13">
          <cell r="F13">
            <v>168.13488310172517</v>
          </cell>
          <cell r="M13">
            <v>143.55342796046892</v>
          </cell>
          <cell r="T13">
            <v>180.02693564294495</v>
          </cell>
        </row>
        <row r="17">
          <cell r="F17">
            <v>689358.93349</v>
          </cell>
          <cell r="M17">
            <v>235619.51253</v>
          </cell>
          <cell r="T17">
            <v>590213.05649</v>
          </cell>
        </row>
        <row r="19">
          <cell r="F19">
            <v>447.29883333333333</v>
          </cell>
          <cell r="M19">
            <v>148.59733333333332</v>
          </cell>
          <cell r="T19">
            <v>408.2948333333333</v>
          </cell>
        </row>
        <row r="20">
          <cell r="F20">
            <v>256859.94914287352</v>
          </cell>
          <cell r="M20">
            <v>264270.6828857405</v>
          </cell>
          <cell r="T20">
            <v>240926.0042436654</v>
          </cell>
        </row>
        <row r="91">
          <cell r="F91">
            <v>1021283.5224494647</v>
          </cell>
          <cell r="M91">
            <v>671096.8301542402</v>
          </cell>
          <cell r="T91">
            <v>605896.7546951481</v>
          </cell>
        </row>
      </sheetData>
      <sheetData sheetId="23">
        <row r="11">
          <cell r="F11">
            <v>2516870.02496</v>
          </cell>
          <cell r="M11">
            <v>877161.0070100001</v>
          </cell>
          <cell r="T11">
            <v>1637860.3618199998</v>
          </cell>
        </row>
        <row r="12">
          <cell r="F12">
            <v>1475.834057</v>
          </cell>
          <cell r="M12">
            <v>583.446955</v>
          </cell>
          <cell r="T12">
            <v>897.152997</v>
          </cell>
        </row>
        <row r="17">
          <cell r="F17">
            <v>1424223.59571</v>
          </cell>
          <cell r="M17">
            <v>509579.29412</v>
          </cell>
          <cell r="T17">
            <v>1203957.75212</v>
          </cell>
        </row>
        <row r="19">
          <cell r="F19">
            <v>447.88874999999996</v>
          </cell>
          <cell r="M19">
            <v>148.19208333333333</v>
          </cell>
          <cell r="T19">
            <v>406.30699999999996</v>
          </cell>
        </row>
        <row r="91">
          <cell r="F91">
            <v>2041560.3434332595</v>
          </cell>
          <cell r="M91">
            <v>1263353.9728956996</v>
          </cell>
          <cell r="T91">
            <v>1179814.3484603898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5">
        <row r="7">
          <cell r="K7">
            <v>594.05</v>
          </cell>
          <cell r="L7">
            <v>849.97</v>
          </cell>
          <cell r="M7">
            <v>849.97</v>
          </cell>
        </row>
        <row r="38">
          <cell r="E38">
            <v>33.38009707398198</v>
          </cell>
        </row>
      </sheetData>
      <sheetData sheetId="11">
        <row r="7">
          <cell r="K7">
            <v>675.79</v>
          </cell>
          <cell r="L7">
            <v>905.2</v>
          </cell>
          <cell r="M7">
            <v>905.2</v>
          </cell>
        </row>
        <row r="41">
          <cell r="E41">
            <v>34.64002067126435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"/>
      <sheetName val="прил. 3.1"/>
      <sheetName val="4.1. ПО Арх_АТЭЦ"/>
      <sheetName val="4.1 ПО АК"/>
      <sheetName val="4.1. ПО Арх+кот "/>
      <sheetName val="4.1. ПО Сев_СТЭЦ1_СТЭЦ2"/>
      <sheetName val="топливо год"/>
      <sheetName val="4.1. ПО кот"/>
      <sheetName val="4.1. ПО Арх+кот"/>
      <sheetName val="4.1. ПО всего"/>
      <sheetName val="4.3. структура ПО арх"/>
      <sheetName val="4.3. структура ПО сев-ск"/>
      <sheetName val="прил. 4.4"/>
      <sheetName val="прил.4.5."/>
      <sheetName val=" топливо 2 пол"/>
      <sheetName val="доп. прил. 4.7 затраты  на элэн"/>
      <sheetName val="расчет затрат на элэн"/>
      <sheetName val="индексы"/>
      <sheetName val="расчет цен на покуп элэн"/>
      <sheetName val="Баланс воды"/>
      <sheetName val="Баланс воды  р.Кузнечиха_2018"/>
      <sheetName val="затраты на воду на теплоэн"/>
      <sheetName val="доп.прил.4.8. вода"/>
      <sheetName val="доп.прил.4.8 затраты на техводу"/>
      <sheetName val="Баланс воды  р.Кузнечиха"/>
      <sheetName val="4.6 Смета расходов"/>
      <sheetName val="прил.4.9 ФОТ и СВ"/>
      <sheetName val="прил.4.9 ФОТ"/>
      <sheetName val="доп.прил.4.10 Амор"/>
      <sheetName val="4.12"/>
      <sheetName val="прил. 4.12"/>
      <sheetName val="4.12.."/>
      <sheetName val="5.1 Операц. расх. (факт2016)"/>
      <sheetName val="5.1 Операц. расх. (факт2018)"/>
      <sheetName val="4.11 Инв."/>
      <sheetName val="4.12 Справка о кап. влож."/>
      <sheetName val="5.1 Операц. расх. (факт2019)"/>
      <sheetName val="5.1 Операц. расх. (факт2020)"/>
      <sheetName val="5.1 Операц. расх."/>
      <sheetName val="5.2 расчет ОР"/>
      <sheetName val="индекс 22-26 16.09.20"/>
      <sheetName val="5.3 Неподконт. расх."/>
      <sheetName val="5.5 Экономия ОР"/>
      <sheetName val="5.5 Экономия В"/>
      <sheetName val="5.5 Экономия ЭЭ"/>
      <sheetName val="5.6 Экономия Т"/>
      <sheetName val="5.6 Экономия топлива"/>
      <sheetName val="прил. 5.9 НВВ производство"/>
      <sheetName val="прил. 5.9 НВВ передача"/>
      <sheetName val="прил. 5.9 НВВ котельные"/>
      <sheetName val="прил. 5.9 НВВ тнос"/>
      <sheetName val="прил.6.1."/>
      <sheetName val=" топливо 2 пол (2)"/>
      <sheetName val="5.4 энергоресурсы"/>
      <sheetName val="прил. 5.9 НВВ всего"/>
      <sheetName val="прил. 5.9 НВВ всего ФАКТ 2019"/>
      <sheetName val="6.1 производство"/>
      <sheetName val="диф НУР СТЭЦ-1"/>
      <sheetName val="диф НУР АТЭЦ"/>
      <sheetName val="6.3 пр-во средневзв"/>
      <sheetName val="6.2; 6.5 передача Арх"/>
      <sheetName val="6.2; 6.5 передача Севск"/>
      <sheetName val="6.5. передача "/>
      <sheetName val="покупная ТЭ (2)"/>
      <sheetName val="ПО по полугодиям"/>
      <sheetName val="6.4. потребители Архангельск"/>
      <sheetName val="6.4. потребители Северодвинс"/>
      <sheetName val="6.8. ГВС"/>
      <sheetName val="покупная ТЭ"/>
      <sheetName val="передача ТЭ"/>
      <sheetName val="тарифы  конечные"/>
      <sheetName val="к заявл Арх"/>
      <sheetName val="к заявл Севск"/>
    </sheetNames>
    <sheetDataSet>
      <sheetData sheetId="57">
        <row r="49">
          <cell r="I49">
            <v>891.6007824719095</v>
          </cell>
        </row>
      </sheetData>
      <sheetData sheetId="60">
        <row r="158">
          <cell r="I158">
            <v>1098.743789858337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2. ПО Теплоноситель"/>
      <sheetName val="доп.прил.4.8 затраты на техводу"/>
      <sheetName val="доп.прил. 4.9 ФОТ"/>
      <sheetName val="доп.прил.4.10 Амор"/>
      <sheetName val="индексы 2022"/>
      <sheetName val="2"/>
      <sheetName val="прил. 3.1"/>
      <sheetName val="5.1 Операц. расх."/>
      <sheetName val="5.2 расчет ОР"/>
      <sheetName val="5.3 Неподконт. расх."/>
      <sheetName val="5.4 энергоресурсы"/>
      <sheetName val="5.5 Экономия ОР"/>
      <sheetName val="5.5 Экономия В"/>
      <sheetName val="прил. 5.9 НВВ всего"/>
      <sheetName val="6.6. теплоноситель"/>
      <sheetName val="6.7. теплоноситель"/>
      <sheetName val="6.7. теплоноситель полугодия"/>
      <sheetName val="к заявл"/>
      <sheetName val="норм потери"/>
    </sheetNames>
    <sheetDataSet>
      <sheetData sheetId="17">
        <row r="5">
          <cell r="D5">
            <v>37.37</v>
          </cell>
        </row>
        <row r="7">
          <cell r="D7">
            <v>38.09350298655285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B1">
      <selection activeCell="D28" sqref="D28"/>
    </sheetView>
  </sheetViews>
  <sheetFormatPr defaultColWidth="9.140625" defaultRowHeight="15"/>
  <cols>
    <col min="1" max="1" width="7.00390625" style="1" customWidth="1"/>
    <col min="2" max="2" width="51.7109375" style="1" customWidth="1"/>
    <col min="3" max="3" width="17.7109375" style="1" customWidth="1"/>
    <col min="4" max="4" width="15.421875" style="23" customWidth="1"/>
    <col min="5" max="5" width="16.8515625" style="23" customWidth="1"/>
    <col min="6" max="6" width="14.7109375" style="23" customWidth="1"/>
    <col min="7" max="7" width="15.140625" style="23" customWidth="1"/>
    <col min="8" max="8" width="15.421875" style="23" customWidth="1"/>
    <col min="9" max="9" width="15.7109375" style="23" customWidth="1"/>
    <col min="10" max="10" width="13.421875" style="14" bestFit="1" customWidth="1"/>
    <col min="11" max="16384" width="9.140625" style="1" customWidth="1"/>
  </cols>
  <sheetData>
    <row r="1" spans="1:9" ht="39.7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</row>
    <row r="3" spans="1:9" ht="45" customHeight="1">
      <c r="A3" s="28" t="s">
        <v>0</v>
      </c>
      <c r="B3" s="29" t="s">
        <v>1</v>
      </c>
      <c r="C3" s="30" t="s">
        <v>2</v>
      </c>
      <c r="D3" s="32" t="s">
        <v>42</v>
      </c>
      <c r="E3" s="32"/>
      <c r="F3" s="32" t="s">
        <v>43</v>
      </c>
      <c r="G3" s="32"/>
      <c r="H3" s="32" t="s">
        <v>46</v>
      </c>
      <c r="I3" s="32"/>
    </row>
    <row r="4" spans="1:9" ht="29.25" customHeight="1">
      <c r="A4" s="29"/>
      <c r="B4" s="29"/>
      <c r="C4" s="31"/>
      <c r="D4" s="20" t="s">
        <v>3</v>
      </c>
      <c r="E4" s="20" t="s">
        <v>4</v>
      </c>
      <c r="F4" s="20" t="s">
        <v>3</v>
      </c>
      <c r="G4" s="20" t="s">
        <v>4</v>
      </c>
      <c r="H4" s="20" t="s">
        <v>3</v>
      </c>
      <c r="I4" s="20" t="s">
        <v>4</v>
      </c>
    </row>
    <row r="5" spans="1:9" ht="15">
      <c r="A5" s="3" t="s">
        <v>6</v>
      </c>
      <c r="B5" s="3" t="s">
        <v>5</v>
      </c>
      <c r="C5" s="10"/>
      <c r="D5" s="13"/>
      <c r="E5" s="13"/>
      <c r="F5" s="13"/>
      <c r="G5" s="13"/>
      <c r="H5" s="13"/>
      <c r="I5" s="13"/>
    </row>
    <row r="6" spans="1:10" ht="15">
      <c r="A6" s="3" t="s">
        <v>7</v>
      </c>
      <c r="B6" s="3" t="s">
        <v>8</v>
      </c>
      <c r="C6" s="10" t="s">
        <v>11</v>
      </c>
      <c r="D6" s="33">
        <f>'[2]6мес'!$F$13*10</f>
        <v>1681.3488310172515</v>
      </c>
      <c r="E6" s="33">
        <f>('[2]12мес'!$F$11-'[2]6мес'!$F$11)/('[2]12мес'!$F$12-'[2]6мес'!$F$12)</f>
        <v>1731.749555542831</v>
      </c>
      <c r="F6" s="13">
        <v>1733.096681610338</v>
      </c>
      <c r="G6" s="13">
        <v>1791.8120398844978</v>
      </c>
      <c r="H6" s="13">
        <f>F6</f>
        <v>1733.096681610338</v>
      </c>
      <c r="I6" s="13">
        <v>1842.4023785420075</v>
      </c>
      <c r="J6" s="15"/>
    </row>
    <row r="7" spans="1:10" ht="15">
      <c r="A7" s="3"/>
      <c r="B7" s="3" t="s">
        <v>10</v>
      </c>
      <c r="C7" s="10" t="s">
        <v>11</v>
      </c>
      <c r="D7" s="13">
        <f>'[2]6мес'!$F$91/'[2]6мес'!$F$12</f>
        <v>1323.0561417889385</v>
      </c>
      <c r="E7" s="13">
        <f>('[2]12мес'!$F$91-'[2]6мес'!$F$91)/('[2]12мес'!$F$12-'[2]6мес'!$F$12)</f>
        <v>1449.418268712692</v>
      </c>
      <c r="F7" s="13">
        <v>1730.61180424299</v>
      </c>
      <c r="G7" s="13">
        <v>1789.2407837100275</v>
      </c>
      <c r="H7" s="13">
        <f>F7</f>
        <v>1730.61180424299</v>
      </c>
      <c r="I7" s="13">
        <v>1839.6635675714308</v>
      </c>
      <c r="J7" s="15"/>
    </row>
    <row r="8" spans="1:10" ht="15">
      <c r="A8" s="3" t="s">
        <v>9</v>
      </c>
      <c r="B8" s="3" t="s">
        <v>12</v>
      </c>
      <c r="C8" s="10" t="s">
        <v>13</v>
      </c>
      <c r="D8" s="33">
        <f>'[2]6мес'!$F$20</f>
        <v>256859.94914287352</v>
      </c>
      <c r="E8" s="33">
        <f>('[2]12мес'!$F$17-'[2]6мес'!$F$17)/('[2]12мес'!$F$19*12-'[2]6мес'!$F$19*6)*1000</f>
        <v>273095.36173404026</v>
      </c>
      <c r="F8" s="13">
        <v>273070.1465970904</v>
      </c>
      <c r="G8" s="13">
        <v>273316.20844980405</v>
      </c>
      <c r="H8" s="13">
        <f>F8</f>
        <v>273070.1465970904</v>
      </c>
      <c r="I8" s="13">
        <v>284975.5459946109</v>
      </c>
      <c r="J8" s="18"/>
    </row>
    <row r="9" spans="1:9" ht="28.5">
      <c r="A9" s="3" t="s">
        <v>14</v>
      </c>
      <c r="B9" s="4" t="s">
        <v>15</v>
      </c>
      <c r="C9" s="10" t="s">
        <v>16</v>
      </c>
      <c r="D9" s="13"/>
      <c r="E9" s="13"/>
      <c r="F9" s="13"/>
      <c r="G9" s="13"/>
      <c r="H9" s="13"/>
      <c r="I9" s="13"/>
    </row>
    <row r="10" spans="1:10" ht="15">
      <c r="A10" s="3" t="s">
        <v>17</v>
      </c>
      <c r="B10" s="4" t="s">
        <v>18</v>
      </c>
      <c r="C10" s="10" t="s">
        <v>16</v>
      </c>
      <c r="D10" s="13">
        <f>'[3]июнь'!$K$7</f>
        <v>594.05</v>
      </c>
      <c r="E10" s="13">
        <f>'[3]декабрь'!$K$7</f>
        <v>675.79</v>
      </c>
      <c r="F10" s="13">
        <v>626.62</v>
      </c>
      <c r="G10" s="13">
        <v>626.62</v>
      </c>
      <c r="H10" s="13">
        <f>F10</f>
        <v>626.62</v>
      </c>
      <c r="I10" s="13">
        <f>'[4]6.1 производство'!$I$49</f>
        <v>891.6007824719095</v>
      </c>
      <c r="J10" s="18"/>
    </row>
    <row r="11" spans="1:9" ht="15">
      <c r="A11" s="3" t="s">
        <v>19</v>
      </c>
      <c r="B11" s="4" t="s">
        <v>20</v>
      </c>
      <c r="C11" s="10" t="s">
        <v>16</v>
      </c>
      <c r="D11" s="13"/>
      <c r="E11" s="13"/>
      <c r="F11" s="13"/>
      <c r="G11" s="13"/>
      <c r="H11" s="13"/>
      <c r="I11" s="13"/>
    </row>
    <row r="12" spans="1:9" ht="15">
      <c r="A12" s="3"/>
      <c r="B12" s="4" t="s">
        <v>21</v>
      </c>
      <c r="C12" s="10" t="s">
        <v>16</v>
      </c>
      <c r="D12" s="13"/>
      <c r="E12" s="13"/>
      <c r="F12" s="13"/>
      <c r="G12" s="13"/>
      <c r="H12" s="13"/>
      <c r="I12" s="13"/>
    </row>
    <row r="13" spans="1:9" ht="15">
      <c r="A13" s="3"/>
      <c r="B13" s="4" t="s">
        <v>22</v>
      </c>
      <c r="C13" s="10" t="s">
        <v>16</v>
      </c>
      <c r="D13" s="13"/>
      <c r="E13" s="13"/>
      <c r="F13" s="13"/>
      <c r="G13" s="13"/>
      <c r="H13" s="13"/>
      <c r="I13" s="13"/>
    </row>
    <row r="14" spans="1:10" ht="15">
      <c r="A14" s="10"/>
      <c r="B14" s="3" t="s">
        <v>23</v>
      </c>
      <c r="C14" s="10" t="s">
        <v>16</v>
      </c>
      <c r="D14" s="13" t="s">
        <v>39</v>
      </c>
      <c r="E14" s="13" t="s">
        <v>39</v>
      </c>
      <c r="F14" s="13" t="s">
        <v>39</v>
      </c>
      <c r="G14" s="13" t="s">
        <v>39</v>
      </c>
      <c r="H14" s="13" t="s">
        <v>39</v>
      </c>
      <c r="I14" s="13" t="s">
        <v>39</v>
      </c>
      <c r="J14" s="18"/>
    </row>
    <row r="15" spans="1:10" ht="15">
      <c r="A15" s="10"/>
      <c r="B15" s="3" t="s">
        <v>24</v>
      </c>
      <c r="C15" s="10" t="s">
        <v>16</v>
      </c>
      <c r="D15" s="13"/>
      <c r="E15" s="13"/>
      <c r="F15" s="13"/>
      <c r="G15" s="13"/>
      <c r="H15" s="13"/>
      <c r="I15" s="13"/>
      <c r="J15" s="18"/>
    </row>
    <row r="16" spans="1:9" ht="15">
      <c r="A16" s="3" t="s">
        <v>25</v>
      </c>
      <c r="B16" s="3" t="s">
        <v>26</v>
      </c>
      <c r="C16" s="10" t="s">
        <v>16</v>
      </c>
      <c r="D16" s="13"/>
      <c r="E16" s="13"/>
      <c r="F16" s="13"/>
      <c r="G16" s="13"/>
      <c r="H16" s="13"/>
      <c r="I16" s="13"/>
    </row>
    <row r="17" spans="1:9" ht="15">
      <c r="A17" s="3" t="s">
        <v>27</v>
      </c>
      <c r="B17" s="3" t="s">
        <v>28</v>
      </c>
      <c r="C17" s="10"/>
      <c r="D17" s="13"/>
      <c r="E17" s="13"/>
      <c r="F17" s="13"/>
      <c r="G17" s="13"/>
      <c r="H17" s="13"/>
      <c r="I17" s="13"/>
    </row>
    <row r="18" spans="1:9" ht="15">
      <c r="A18" s="3" t="s">
        <v>29</v>
      </c>
      <c r="B18" s="3" t="s">
        <v>30</v>
      </c>
      <c r="C18" s="10" t="s">
        <v>33</v>
      </c>
      <c r="D18" s="13"/>
      <c r="E18" s="13"/>
      <c r="F18" s="13"/>
      <c r="G18" s="13"/>
      <c r="H18" s="13"/>
      <c r="I18" s="13"/>
    </row>
    <row r="19" spans="1:9" ht="15">
      <c r="A19" s="3" t="s">
        <v>31</v>
      </c>
      <c r="B19" s="3" t="s">
        <v>32</v>
      </c>
      <c r="C19" s="10" t="s">
        <v>16</v>
      </c>
      <c r="D19" s="13"/>
      <c r="E19" s="13"/>
      <c r="F19" s="13"/>
      <c r="G19" s="13"/>
      <c r="H19" s="13"/>
      <c r="I19" s="13"/>
    </row>
    <row r="20" spans="1:9" ht="15">
      <c r="A20" s="3" t="s">
        <v>34</v>
      </c>
      <c r="B20" s="3" t="s">
        <v>35</v>
      </c>
      <c r="C20" s="10" t="s">
        <v>38</v>
      </c>
      <c r="D20" s="13"/>
      <c r="E20" s="13"/>
      <c r="F20" s="13"/>
      <c r="G20" s="13"/>
      <c r="H20" s="13"/>
      <c r="I20" s="13"/>
    </row>
    <row r="21" spans="1:9" ht="15">
      <c r="A21" s="10"/>
      <c r="B21" s="3" t="s">
        <v>36</v>
      </c>
      <c r="C21" s="10" t="s">
        <v>38</v>
      </c>
      <c r="D21" s="13"/>
      <c r="E21" s="13"/>
      <c r="F21" s="13"/>
      <c r="G21" s="13"/>
      <c r="H21" s="13"/>
      <c r="I21" s="13"/>
    </row>
    <row r="22" spans="1:9" ht="15">
      <c r="A22" s="10"/>
      <c r="B22" s="3" t="s">
        <v>37</v>
      </c>
      <c r="C22" s="10" t="s">
        <v>38</v>
      </c>
      <c r="D22" s="13"/>
      <c r="E22" s="13"/>
      <c r="F22" s="13"/>
      <c r="G22" s="13"/>
      <c r="H22" s="13"/>
      <c r="I22" s="13"/>
    </row>
    <row r="23" spans="1:9" ht="15">
      <c r="A23" s="2"/>
      <c r="B23" s="5"/>
      <c r="C23" s="2"/>
      <c r="D23" s="21"/>
      <c r="E23" s="21"/>
      <c r="F23" s="21"/>
      <c r="G23" s="21"/>
      <c r="H23" s="21"/>
      <c r="I23" s="21"/>
    </row>
    <row r="24" spans="1:10" s="9" customFormat="1" ht="11.25">
      <c r="A24" s="11"/>
      <c r="B24" s="7"/>
      <c r="C24" s="8"/>
      <c r="D24" s="22"/>
      <c r="E24" s="22"/>
      <c r="F24" s="22"/>
      <c r="G24" s="22"/>
      <c r="H24" s="22"/>
      <c r="I24" s="22"/>
      <c r="J24" s="16"/>
    </row>
    <row r="25" ht="15">
      <c r="A25" s="2"/>
    </row>
    <row r="26" ht="15">
      <c r="A26" s="2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/>
  <cols>
    <col min="1" max="1" width="6.71093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00390625" style="1" customWidth="1"/>
    <col min="7" max="7" width="14.421875" style="1" customWidth="1"/>
    <col min="8" max="8" width="15.421875" style="1" customWidth="1"/>
    <col min="9" max="9" width="15.7109375" style="1" customWidth="1"/>
    <col min="10" max="10" width="13.421875" style="14" bestFit="1" customWidth="1"/>
    <col min="11" max="16384" width="9.140625" style="1" customWidth="1"/>
  </cols>
  <sheetData>
    <row r="1" spans="1:9" ht="39.7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</row>
    <row r="3" spans="1:9" ht="45" customHeight="1">
      <c r="A3" s="28" t="s">
        <v>0</v>
      </c>
      <c r="B3" s="29" t="s">
        <v>1</v>
      </c>
      <c r="C3" s="30" t="s">
        <v>2</v>
      </c>
      <c r="D3" s="28" t="s">
        <v>42</v>
      </c>
      <c r="E3" s="28"/>
      <c r="F3" s="28" t="s">
        <v>43</v>
      </c>
      <c r="G3" s="28"/>
      <c r="H3" s="28" t="s">
        <v>46</v>
      </c>
      <c r="I3" s="28"/>
    </row>
    <row r="4" spans="1:9" ht="29.25" customHeight="1">
      <c r="A4" s="29"/>
      <c r="B4" s="29"/>
      <c r="C4" s="31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7.25" customHeight="1">
      <c r="A5" s="3" t="s">
        <v>6</v>
      </c>
      <c r="B5" s="3" t="s">
        <v>5</v>
      </c>
      <c r="C5" s="12"/>
      <c r="D5" s="6"/>
      <c r="E5" s="6"/>
      <c r="F5" s="6"/>
      <c r="G5" s="6"/>
      <c r="H5" s="6"/>
      <c r="I5" s="6"/>
    </row>
    <row r="6" spans="1:10" ht="17.25" customHeight="1">
      <c r="A6" s="3" t="s">
        <v>7</v>
      </c>
      <c r="B6" s="3" t="s">
        <v>8</v>
      </c>
      <c r="C6" s="12" t="s">
        <v>11</v>
      </c>
      <c r="D6" s="33">
        <f>'[2]6мес'!$M$13*10</f>
        <v>1435.5342796046893</v>
      </c>
      <c r="E6" s="33">
        <f>('[2]12мес'!$M$11-'[2]6мес'!$M$11)/('[2]12мес'!$M$12-'[2]6мес'!$M$12)</f>
        <v>1585.1363185299845</v>
      </c>
      <c r="F6" s="13">
        <v>1591.3927668196466</v>
      </c>
      <c r="G6" s="13">
        <v>1609.511625351995</v>
      </c>
      <c r="H6" s="13">
        <f>G6</f>
        <v>1609.511625351995</v>
      </c>
      <c r="I6" s="13">
        <v>1631.2007493833996</v>
      </c>
      <c r="J6" s="15"/>
    </row>
    <row r="7" spans="1:10" ht="17.25" customHeight="1">
      <c r="A7" s="3"/>
      <c r="B7" s="3" t="s">
        <v>10</v>
      </c>
      <c r="C7" s="12" t="s">
        <v>11</v>
      </c>
      <c r="D7" s="13">
        <f>'[2]6мес'!$M$91/'[2]6мес'!$M$12</f>
        <v>2105.5651326776956</v>
      </c>
      <c r="E7" s="13">
        <f>('[2]12мес'!$M$91-'[2]6мес'!$M$91)/('[2]12мес'!$M$12-'[2]6мес'!$M$12)</f>
        <v>2237.282368471007</v>
      </c>
      <c r="F7" s="13">
        <v>1588.9078894522986</v>
      </c>
      <c r="G7" s="13">
        <v>1606.9403691775244</v>
      </c>
      <c r="H7" s="13">
        <f>G7</f>
        <v>1606.9403691775244</v>
      </c>
      <c r="I7" s="13">
        <v>1628.461938412823</v>
      </c>
      <c r="J7" s="15"/>
    </row>
    <row r="8" spans="1:10" ht="17.25" customHeight="1">
      <c r="A8" s="3" t="s">
        <v>9</v>
      </c>
      <c r="B8" s="3" t="s">
        <v>12</v>
      </c>
      <c r="C8" s="12" t="s">
        <v>13</v>
      </c>
      <c r="D8" s="33">
        <f>'[2]6мес'!$M$20</f>
        <v>264270.6828857405</v>
      </c>
      <c r="E8" s="33">
        <f>('[2]12мес'!$M$17-'[2]6мес'!$M$17)/('[2]12мес'!$M$19*12-'[2]6мес'!$M$19*6)*1000</f>
        <v>308958.26487700193</v>
      </c>
      <c r="F8" s="13">
        <v>309263.57894743455</v>
      </c>
      <c r="G8" s="13">
        <v>268135.0981218345</v>
      </c>
      <c r="H8" s="13">
        <f>G8</f>
        <v>268135.0981218345</v>
      </c>
      <c r="I8" s="13">
        <v>224034.36062598566</v>
      </c>
      <c r="J8" s="18"/>
    </row>
    <row r="9" spans="1:9" ht="28.5">
      <c r="A9" s="3" t="s">
        <v>14</v>
      </c>
      <c r="B9" s="4" t="s">
        <v>15</v>
      </c>
      <c r="C9" s="12" t="s">
        <v>16</v>
      </c>
      <c r="D9" s="13"/>
      <c r="E9" s="13"/>
      <c r="F9" s="13"/>
      <c r="G9" s="13"/>
      <c r="H9" s="13"/>
      <c r="I9" s="13"/>
    </row>
    <row r="10" spans="1:9" ht="15">
      <c r="A10" s="3" t="s">
        <v>17</v>
      </c>
      <c r="B10" s="4" t="s">
        <v>18</v>
      </c>
      <c r="C10" s="12" t="s">
        <v>16</v>
      </c>
      <c r="D10" s="13">
        <f>'[3]июнь'!$L$7</f>
        <v>849.97</v>
      </c>
      <c r="E10" s="13">
        <f>'[3]декабрь'!$L$7</f>
        <v>905.2</v>
      </c>
      <c r="F10" s="13">
        <v>905.2</v>
      </c>
      <c r="G10" s="13">
        <v>926.78</v>
      </c>
      <c r="H10" s="13">
        <f>G10</f>
        <v>926.78</v>
      </c>
      <c r="I10" s="13">
        <f>'[4]6.3 пр-во средневзв'!$I$158</f>
        <v>1098.743789858337</v>
      </c>
    </row>
    <row r="11" spans="1:9" ht="15">
      <c r="A11" s="3" t="s">
        <v>19</v>
      </c>
      <c r="B11" s="4" t="s">
        <v>20</v>
      </c>
      <c r="C11" s="12" t="s">
        <v>16</v>
      </c>
      <c r="D11" s="13"/>
      <c r="E11" s="13"/>
      <c r="F11" s="13"/>
      <c r="G11" s="13"/>
      <c r="H11" s="13"/>
      <c r="I11" s="13"/>
    </row>
    <row r="12" spans="1:9" ht="15">
      <c r="A12" s="3"/>
      <c r="B12" s="4" t="s">
        <v>21</v>
      </c>
      <c r="C12" s="12" t="s">
        <v>16</v>
      </c>
      <c r="D12" s="13"/>
      <c r="E12" s="13"/>
      <c r="F12" s="13"/>
      <c r="G12" s="13"/>
      <c r="H12" s="13"/>
      <c r="I12" s="13"/>
    </row>
    <row r="13" spans="1:9" ht="15">
      <c r="A13" s="3"/>
      <c r="B13" s="4" t="s">
        <v>22</v>
      </c>
      <c r="C13" s="12" t="s">
        <v>16</v>
      </c>
      <c r="D13" s="13"/>
      <c r="E13" s="13"/>
      <c r="F13" s="13"/>
      <c r="G13" s="13"/>
      <c r="H13" s="13"/>
      <c r="I13" s="13"/>
    </row>
    <row r="14" spans="1:10" ht="15">
      <c r="A14" s="12"/>
      <c r="B14" s="3" t="s">
        <v>23</v>
      </c>
      <c r="C14" s="12" t="s">
        <v>16</v>
      </c>
      <c r="D14" s="13" t="s">
        <v>40</v>
      </c>
      <c r="E14" s="13" t="s">
        <v>40</v>
      </c>
      <c r="F14" s="13" t="s">
        <v>40</v>
      </c>
      <c r="G14" s="13" t="s">
        <v>40</v>
      </c>
      <c r="H14" s="13" t="s">
        <v>39</v>
      </c>
      <c r="I14" s="13" t="s">
        <v>39</v>
      </c>
      <c r="J14" s="18"/>
    </row>
    <row r="15" spans="1:10" ht="15">
      <c r="A15" s="12"/>
      <c r="B15" s="3" t="s">
        <v>24</v>
      </c>
      <c r="C15" s="12" t="s">
        <v>16</v>
      </c>
      <c r="D15" s="13"/>
      <c r="E15" s="13"/>
      <c r="F15" s="13"/>
      <c r="G15" s="13"/>
      <c r="H15" s="13"/>
      <c r="I15" s="13"/>
      <c r="J15" s="18"/>
    </row>
    <row r="16" spans="1:9" ht="15">
      <c r="A16" s="3" t="s">
        <v>25</v>
      </c>
      <c r="B16" s="3" t="s">
        <v>26</v>
      </c>
      <c r="C16" s="12" t="s">
        <v>16</v>
      </c>
      <c r="D16" s="13"/>
      <c r="E16" s="13"/>
      <c r="F16" s="13"/>
      <c r="G16" s="13"/>
      <c r="H16" s="13"/>
      <c r="I16" s="13"/>
    </row>
    <row r="17" spans="1:9" ht="15">
      <c r="A17" s="3" t="s">
        <v>27</v>
      </c>
      <c r="B17" s="3" t="s">
        <v>28</v>
      </c>
      <c r="C17" s="12"/>
      <c r="D17" s="13"/>
      <c r="E17" s="13"/>
      <c r="F17" s="13"/>
      <c r="G17" s="13"/>
      <c r="H17" s="13"/>
      <c r="I17" s="13"/>
    </row>
    <row r="18" spans="1:9" ht="15">
      <c r="A18" s="3" t="s">
        <v>29</v>
      </c>
      <c r="B18" s="3" t="s">
        <v>30</v>
      </c>
      <c r="C18" s="12" t="s">
        <v>33</v>
      </c>
      <c r="D18" s="13"/>
      <c r="E18" s="13"/>
      <c r="F18" s="13"/>
      <c r="G18" s="13"/>
      <c r="H18" s="13"/>
      <c r="I18" s="13"/>
    </row>
    <row r="19" spans="1:9" ht="15">
      <c r="A19" s="3" t="s">
        <v>31</v>
      </c>
      <c r="B19" s="3" t="s">
        <v>32</v>
      </c>
      <c r="C19" s="12" t="s">
        <v>16</v>
      </c>
      <c r="D19" s="13"/>
      <c r="E19" s="13"/>
      <c r="F19" s="13"/>
      <c r="G19" s="13"/>
      <c r="H19" s="13"/>
      <c r="I19" s="13"/>
    </row>
    <row r="20" spans="1:9" ht="15">
      <c r="A20" s="3" t="s">
        <v>34</v>
      </c>
      <c r="B20" s="3" t="s">
        <v>35</v>
      </c>
      <c r="C20" s="12" t="s">
        <v>38</v>
      </c>
      <c r="D20" s="13"/>
      <c r="E20" s="13"/>
      <c r="F20" s="13"/>
      <c r="G20" s="13"/>
      <c r="H20" s="13"/>
      <c r="I20" s="13"/>
    </row>
    <row r="21" spans="1:9" ht="15">
      <c r="A21" s="12"/>
      <c r="B21" s="3" t="s">
        <v>36</v>
      </c>
      <c r="C21" s="12" t="s">
        <v>38</v>
      </c>
      <c r="D21" s="13">
        <f>'[3]июнь'!$E$38</f>
        <v>33.38009707398198</v>
      </c>
      <c r="E21" s="13">
        <f>'[3]декабрь'!$E$41</f>
        <v>34.64002067126435</v>
      </c>
      <c r="F21" s="13">
        <v>34.64</v>
      </c>
      <c r="G21" s="13">
        <v>37.37</v>
      </c>
      <c r="H21" s="13">
        <f>'[5]к заявл'!$D$5</f>
        <v>37.37</v>
      </c>
      <c r="I21" s="13">
        <f>'[5]к заявл'!$D$7</f>
        <v>38.09350298655285</v>
      </c>
    </row>
    <row r="22" spans="1:10" ht="15">
      <c r="A22" s="12"/>
      <c r="B22" s="3" t="s">
        <v>37</v>
      </c>
      <c r="C22" s="12" t="s">
        <v>38</v>
      </c>
      <c r="D22" s="13" t="s">
        <v>40</v>
      </c>
      <c r="E22" s="13" t="s">
        <v>40</v>
      </c>
      <c r="F22" s="13" t="s">
        <v>40</v>
      </c>
      <c r="G22" s="13" t="s">
        <v>40</v>
      </c>
      <c r="H22" s="13" t="s">
        <v>39</v>
      </c>
      <c r="I22" s="13" t="s">
        <v>39</v>
      </c>
      <c r="J22" s="18"/>
    </row>
    <row r="23" spans="1:10" ht="15">
      <c r="A23" s="2"/>
      <c r="B23" s="5"/>
      <c r="C23" s="2"/>
      <c r="D23" s="2"/>
      <c r="E23" s="2"/>
      <c r="F23" s="2"/>
      <c r="G23" s="2"/>
      <c r="H23" s="2"/>
      <c r="I23" s="2"/>
      <c r="J23" s="18"/>
    </row>
    <row r="24" spans="1:10" s="9" customFormat="1" ht="11.25">
      <c r="A24" s="11"/>
      <c r="B24" s="7"/>
      <c r="C24" s="8"/>
      <c r="D24" s="8"/>
      <c r="E24" s="8"/>
      <c r="F24" s="8"/>
      <c r="G24" s="8"/>
      <c r="H24" s="8"/>
      <c r="I24" s="8"/>
      <c r="J24" s="16"/>
    </row>
    <row r="25" ht="15">
      <c r="A25" s="2"/>
    </row>
    <row r="26" ht="15">
      <c r="A26" s="2"/>
    </row>
    <row r="27" ht="15">
      <c r="A27" s="2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85" zoomScaleNormal="85" zoomScalePageLayoutView="0" workbookViewId="0" topLeftCell="A1">
      <selection activeCell="J12" sqref="J12"/>
    </sheetView>
  </sheetViews>
  <sheetFormatPr defaultColWidth="9.140625" defaultRowHeight="15"/>
  <cols>
    <col min="1" max="1" width="6.71093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28125" style="1" customWidth="1"/>
    <col min="6" max="7" width="14.7109375" style="1" customWidth="1"/>
    <col min="8" max="8" width="15.421875" style="1" customWidth="1"/>
    <col min="9" max="9" width="15.7109375" style="1" customWidth="1"/>
    <col min="10" max="10" width="13.421875" style="14" bestFit="1" customWidth="1"/>
    <col min="11" max="16384" width="9.140625" style="1" customWidth="1"/>
  </cols>
  <sheetData>
    <row r="1" spans="1:9" ht="39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</row>
    <row r="3" spans="1:9" ht="45" customHeight="1">
      <c r="A3" s="28" t="s">
        <v>0</v>
      </c>
      <c r="B3" s="29" t="s">
        <v>1</v>
      </c>
      <c r="C3" s="30" t="s">
        <v>2</v>
      </c>
      <c r="D3" s="28" t="s">
        <v>42</v>
      </c>
      <c r="E3" s="28"/>
      <c r="F3" s="28" t="s">
        <v>43</v>
      </c>
      <c r="G3" s="28"/>
      <c r="H3" s="28" t="s">
        <v>46</v>
      </c>
      <c r="I3" s="28"/>
    </row>
    <row r="4" spans="1:9" ht="29.25" customHeight="1">
      <c r="A4" s="29"/>
      <c r="B4" s="29"/>
      <c r="C4" s="31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3" t="s">
        <v>6</v>
      </c>
      <c r="B5" s="3" t="s">
        <v>5</v>
      </c>
      <c r="C5" s="12"/>
      <c r="D5" s="6"/>
      <c r="E5" s="6"/>
      <c r="F5" s="6"/>
      <c r="G5" s="6"/>
      <c r="H5" s="6"/>
      <c r="I5" s="6"/>
    </row>
    <row r="6" spans="1:10" ht="15">
      <c r="A6" s="3" t="s">
        <v>7</v>
      </c>
      <c r="B6" s="3" t="s">
        <v>8</v>
      </c>
      <c r="C6" s="12" t="s">
        <v>11</v>
      </c>
      <c r="D6" s="33">
        <f>'[2]6мес'!$T$13*10</f>
        <v>1800.2693564294495</v>
      </c>
      <c r="E6" s="33">
        <f>('[2]12мес'!$T$11-'[2]6мес'!$T$11)/('[2]12мес'!$T$12-'[2]6мес'!$T$12)</f>
        <v>1853.9038165391007</v>
      </c>
      <c r="F6" s="13">
        <v>1858.5477748867202</v>
      </c>
      <c r="G6" s="13">
        <v>1907.2784794029374</v>
      </c>
      <c r="H6" s="13">
        <f>G6</f>
        <v>1907.2784794029374</v>
      </c>
      <c r="I6" s="13">
        <v>1975.6865237628267</v>
      </c>
      <c r="J6" s="24">
        <v>1721.28551323897</v>
      </c>
    </row>
    <row r="7" spans="1:10" ht="15">
      <c r="A7" s="3"/>
      <c r="B7" s="3" t="s">
        <v>10</v>
      </c>
      <c r="C7" s="12" t="s">
        <v>11</v>
      </c>
      <c r="D7" s="13">
        <f>'[2]6мес'!$T$91/'[2]6мес'!$T$12</f>
        <v>1280.6676274152128</v>
      </c>
      <c r="E7" s="13">
        <f>('[2]12мес'!$T$91-'[2]6мес'!$T$91)/('[2]12мес'!$T$12-'[2]6мес'!$T$12)</f>
        <v>1353.4422137067465</v>
      </c>
      <c r="F7" s="13">
        <v>1856.0628975193702</v>
      </c>
      <c r="G7" s="13">
        <v>1904.707223228465</v>
      </c>
      <c r="H7" s="13">
        <f>G7</f>
        <v>1904.707223228465</v>
      </c>
      <c r="I7" s="13">
        <v>1972.94771279225</v>
      </c>
      <c r="J7" s="24">
        <v>1719.0191900282448</v>
      </c>
    </row>
    <row r="8" spans="1:10" ht="15">
      <c r="A8" s="3" t="s">
        <v>9</v>
      </c>
      <c r="B8" s="3" t="s">
        <v>12</v>
      </c>
      <c r="C8" s="12" t="s">
        <v>13</v>
      </c>
      <c r="D8" s="33">
        <f>'[2]6мес'!$T$20</f>
        <v>240926.0042436654</v>
      </c>
      <c r="E8" s="33">
        <f>('[2]12мес'!$T$17-'[2]6мес'!$T$17)/('[2]12мес'!$T$19*12-'[2]6мес'!$T$19*6)*1000</f>
        <v>252995.1361156513</v>
      </c>
      <c r="F8" s="13">
        <v>253039.42813101687</v>
      </c>
      <c r="G8" s="13">
        <v>259373.98331986798</v>
      </c>
      <c r="H8" s="13">
        <f>G8</f>
        <v>259373.98331986798</v>
      </c>
      <c r="I8" s="13">
        <v>267520.6263752189</v>
      </c>
      <c r="J8" s="25"/>
    </row>
    <row r="9" spans="1:10" ht="22.5" customHeight="1">
      <c r="A9" s="3" t="s">
        <v>14</v>
      </c>
      <c r="B9" s="4" t="s">
        <v>15</v>
      </c>
      <c r="C9" s="12" t="s">
        <v>16</v>
      </c>
      <c r="D9" s="13"/>
      <c r="E9" s="13"/>
      <c r="F9" s="13"/>
      <c r="G9" s="19"/>
      <c r="H9" s="13"/>
      <c r="I9" s="13"/>
      <c r="J9" s="26"/>
    </row>
    <row r="10" spans="1:10" ht="15">
      <c r="A10" s="3" t="s">
        <v>17</v>
      </c>
      <c r="B10" s="4" t="s">
        <v>18</v>
      </c>
      <c r="C10" s="12" t="s">
        <v>16</v>
      </c>
      <c r="D10" s="13">
        <f>'[3]июнь'!$M$7</f>
        <v>849.97</v>
      </c>
      <c r="E10" s="13">
        <f>'[3]декабрь'!$M$7</f>
        <v>905.2</v>
      </c>
      <c r="F10" s="13">
        <v>905.2</v>
      </c>
      <c r="G10" s="13">
        <v>926.78</v>
      </c>
      <c r="H10" s="13">
        <f>G10</f>
        <v>926.78</v>
      </c>
      <c r="I10" s="13">
        <f>'[4]6.3 пр-во средневзв'!$I$158</f>
        <v>1098.743789858337</v>
      </c>
      <c r="J10" s="26"/>
    </row>
    <row r="11" spans="1:10" ht="15">
      <c r="A11" s="3" t="s">
        <v>19</v>
      </c>
      <c r="B11" s="4" t="s">
        <v>20</v>
      </c>
      <c r="C11" s="12" t="s">
        <v>16</v>
      </c>
      <c r="D11" s="13"/>
      <c r="E11" s="13"/>
      <c r="F11" s="13"/>
      <c r="G11" s="13"/>
      <c r="H11" s="13"/>
      <c r="I11" s="13"/>
      <c r="J11" s="26"/>
    </row>
    <row r="12" spans="1:10" ht="15">
      <c r="A12" s="3"/>
      <c r="B12" s="4" t="s">
        <v>21</v>
      </c>
      <c r="C12" s="12" t="s">
        <v>16</v>
      </c>
      <c r="D12" s="13"/>
      <c r="E12" s="13"/>
      <c r="F12" s="13"/>
      <c r="G12" s="13"/>
      <c r="H12" s="13"/>
      <c r="I12" s="13"/>
      <c r="J12" s="26"/>
    </row>
    <row r="13" spans="1:10" ht="15">
      <c r="A13" s="3"/>
      <c r="B13" s="4" t="s">
        <v>22</v>
      </c>
      <c r="C13" s="12" t="s">
        <v>16</v>
      </c>
      <c r="D13" s="13"/>
      <c r="E13" s="13"/>
      <c r="F13" s="13"/>
      <c r="G13" s="13"/>
      <c r="H13" s="13"/>
      <c r="I13" s="13"/>
      <c r="J13" s="26"/>
    </row>
    <row r="14" spans="1:10" ht="15">
      <c r="A14" s="12"/>
      <c r="B14" s="3" t="s">
        <v>23</v>
      </c>
      <c r="C14" s="12" t="s">
        <v>16</v>
      </c>
      <c r="D14" s="13"/>
      <c r="E14" s="13"/>
      <c r="F14" s="13"/>
      <c r="G14" s="13"/>
      <c r="H14" s="13"/>
      <c r="I14" s="13"/>
      <c r="J14" s="26"/>
    </row>
    <row r="15" spans="1:10" ht="15">
      <c r="A15" s="12"/>
      <c r="B15" s="3" t="s">
        <v>24</v>
      </c>
      <c r="C15" s="12" t="s">
        <v>16</v>
      </c>
      <c r="D15" s="13"/>
      <c r="E15" s="13"/>
      <c r="F15" s="13"/>
      <c r="G15" s="13"/>
      <c r="H15" s="13"/>
      <c r="I15" s="13"/>
      <c r="J15" s="26"/>
    </row>
    <row r="16" spans="1:10" ht="15">
      <c r="A16" s="3" t="s">
        <v>25</v>
      </c>
      <c r="B16" s="3" t="s">
        <v>26</v>
      </c>
      <c r="C16" s="12" t="s">
        <v>16</v>
      </c>
      <c r="D16" s="13"/>
      <c r="E16" s="13"/>
      <c r="F16" s="13"/>
      <c r="G16" s="13"/>
      <c r="H16" s="13"/>
      <c r="I16" s="13"/>
      <c r="J16" s="26"/>
    </row>
    <row r="17" spans="1:10" ht="15">
      <c r="A17" s="3" t="s">
        <v>27</v>
      </c>
      <c r="B17" s="3" t="s">
        <v>28</v>
      </c>
      <c r="C17" s="12"/>
      <c r="D17" s="13"/>
      <c r="E17" s="13"/>
      <c r="F17" s="13"/>
      <c r="G17" s="13"/>
      <c r="H17" s="13"/>
      <c r="I17" s="13"/>
      <c r="J17" s="26"/>
    </row>
    <row r="18" spans="1:10" ht="15">
      <c r="A18" s="3" t="s">
        <v>29</v>
      </c>
      <c r="B18" s="3" t="s">
        <v>30</v>
      </c>
      <c r="C18" s="12" t="s">
        <v>33</v>
      </c>
      <c r="D18" s="13"/>
      <c r="E18" s="13"/>
      <c r="F18" s="13"/>
      <c r="G18" s="13"/>
      <c r="H18" s="13"/>
      <c r="I18" s="13"/>
      <c r="J18" s="26"/>
    </row>
    <row r="19" spans="1:10" ht="15">
      <c r="A19" s="3" t="s">
        <v>31</v>
      </c>
      <c r="B19" s="3" t="s">
        <v>32</v>
      </c>
      <c r="C19" s="12" t="s">
        <v>16</v>
      </c>
      <c r="D19" s="13"/>
      <c r="E19" s="13"/>
      <c r="F19" s="13"/>
      <c r="G19" s="13"/>
      <c r="H19" s="13"/>
      <c r="I19" s="13"/>
      <c r="J19" s="26"/>
    </row>
    <row r="20" spans="1:10" ht="15">
      <c r="A20" s="3" t="s">
        <v>34</v>
      </c>
      <c r="B20" s="3" t="s">
        <v>35</v>
      </c>
      <c r="C20" s="12" t="s">
        <v>38</v>
      </c>
      <c r="D20" s="13"/>
      <c r="E20" s="13"/>
      <c r="F20" s="13"/>
      <c r="G20" s="13"/>
      <c r="H20" s="13"/>
      <c r="I20" s="13"/>
      <c r="J20" s="26"/>
    </row>
    <row r="21" spans="1:10" ht="15">
      <c r="A21" s="12"/>
      <c r="B21" s="3" t="s">
        <v>36</v>
      </c>
      <c r="C21" s="12" t="s">
        <v>38</v>
      </c>
      <c r="D21" s="13">
        <f>'Северодвинская ТЭЦ-1'!D21</f>
        <v>33.38009707398198</v>
      </c>
      <c r="E21" s="13">
        <f>'Северодвинская ТЭЦ-1'!E21</f>
        <v>34.64002067126435</v>
      </c>
      <c r="F21" s="13">
        <v>34.64</v>
      </c>
      <c r="G21" s="13">
        <v>37.37</v>
      </c>
      <c r="H21" s="13">
        <f>'Северодвинская ТЭЦ-1'!H21</f>
        <v>37.37</v>
      </c>
      <c r="I21" s="13">
        <f>'Северодвинская ТЭЦ-1'!I21</f>
        <v>38.09350298655285</v>
      </c>
      <c r="J21" s="26"/>
    </row>
    <row r="22" spans="1:10" ht="15">
      <c r="A22" s="12"/>
      <c r="B22" s="3" t="s">
        <v>37</v>
      </c>
      <c r="C22" s="12" t="s">
        <v>38</v>
      </c>
      <c r="D22" s="13" t="s">
        <v>40</v>
      </c>
      <c r="E22" s="13" t="s">
        <v>40</v>
      </c>
      <c r="F22" s="13" t="s">
        <v>40</v>
      </c>
      <c r="G22" s="13" t="s">
        <v>40</v>
      </c>
      <c r="H22" s="13" t="s">
        <v>39</v>
      </c>
      <c r="I22" s="13" t="s">
        <v>39</v>
      </c>
      <c r="J22" s="25"/>
    </row>
    <row r="23" spans="1:10" ht="15">
      <c r="A23" s="2"/>
      <c r="B23" s="5"/>
      <c r="C23" s="2"/>
      <c r="D23" s="21"/>
      <c r="E23" s="21"/>
      <c r="F23" s="21"/>
      <c r="G23" s="21"/>
      <c r="H23" s="21"/>
      <c r="I23" s="21"/>
      <c r="J23" s="26"/>
    </row>
    <row r="24" spans="1:10" s="9" customFormat="1" ht="11.25">
      <c r="A24" s="11"/>
      <c r="B24" s="7"/>
      <c r="C24" s="8"/>
      <c r="D24" s="8"/>
      <c r="E24" s="8"/>
      <c r="F24" s="8"/>
      <c r="G24" s="8"/>
      <c r="H24" s="8"/>
      <c r="I24" s="8"/>
      <c r="J24" s="16"/>
    </row>
    <row r="25" ht="15">
      <c r="A25" s="2"/>
    </row>
    <row r="26" ht="15">
      <c r="A26" s="2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Мазина Людмила Владимировна</dc:creator>
  <cp:keywords/>
  <dc:description/>
  <cp:lastModifiedBy>Упр.тарифного регулирования</cp:lastModifiedBy>
  <cp:lastPrinted>2015-04-28T08:12:11Z</cp:lastPrinted>
  <dcterms:created xsi:type="dcterms:W3CDTF">2006-09-28T05:33:49Z</dcterms:created>
  <dcterms:modified xsi:type="dcterms:W3CDTF">2021-05-04T10:13:17Z</dcterms:modified>
  <cp:category/>
  <cp:version/>
  <cp:contentType/>
  <cp:contentStatus/>
</cp:coreProperties>
</file>